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1535" activeTab="0"/>
  </bookViews>
  <sheets>
    <sheet name="7-ОИП Раздел 1" sheetId="1" r:id="rId1"/>
    <sheet name="7-ОИП Раздел 2-3" sheetId="2" r:id="rId2"/>
    <sheet name="Сообщения" sheetId="3" r:id="rId3"/>
    <sheet name="Настройки словаря" sheetId="4" state="hidden" r:id="rId4"/>
    <sheet name="Настройка" sheetId="5" state="hidden" r:id="rId5"/>
    <sheet name="Методики" sheetId="6" state="hidden" r:id="rId6"/>
    <sheet name="Методики DOS" sheetId="7" state="hidden" r:id="rId7"/>
    <sheet name="Параметры" sheetId="8" state="hidden" r:id="rId8"/>
  </sheets>
  <externalReferences>
    <externalReference r:id="rId11"/>
  </externalReferences>
  <definedNames>
    <definedName name="CodeRF">'[1]Субъекты_РФ'!$C$2:$E$82</definedName>
    <definedName name="NameRF">'[1]Субъекты_РФ'!$C$2:$C$82</definedName>
    <definedName name="_xlnm.Print_Titles" localSheetId="0">'7-ОИП Раздел 1'!$18:$20</definedName>
    <definedName name="Код">"R[1]C"</definedName>
    <definedName name="_xlnm.Print_Area" localSheetId="0">'7-ОИП Раздел 1'!$A$3:$L$32</definedName>
    <definedName name="_xlnm.Print_Area" localSheetId="1">'7-ОИП Раздел 2-3'!$A$2:$F$32</definedName>
  </definedNames>
  <calcPr fullCalcOnLoad="1"/>
</workbook>
</file>

<file path=xl/sharedStrings.xml><?xml version="1.0" encoding="utf-8"?>
<sst xmlns="http://schemas.openxmlformats.org/spreadsheetml/2006/main" count="273" uniqueCount="140">
  <si>
    <t>лок.код</t>
  </si>
  <si>
    <r>
      <t>Кому представляется</t>
    </r>
    <r>
      <rPr>
        <sz val="10"/>
        <rFont val="Arial"/>
        <family val="2"/>
      </rPr>
      <t xml:space="preserve">: Федеральное агентство лесного хозяйства, 115184, г. Москва, ул. Пятницкая, д. 59/19           </t>
    </r>
  </si>
  <si>
    <t>Наименование показателя</t>
  </si>
  <si>
    <t>Код
строки</t>
  </si>
  <si>
    <t>Защитные леса</t>
  </si>
  <si>
    <t>Эксплуатационные леса</t>
  </si>
  <si>
    <t>Резервные леса</t>
  </si>
  <si>
    <t xml:space="preserve">Итого </t>
  </si>
  <si>
    <t>число случаев,
шт.</t>
  </si>
  <si>
    <t>площадь,
га</t>
  </si>
  <si>
    <t>площадь,
 га</t>
  </si>
  <si>
    <t>число случаев, 
шт.</t>
  </si>
  <si>
    <t>в том числе на арендуемых лесных участках,
шт.</t>
  </si>
  <si>
    <t>в том числе на арендуемых лесных участках,
га</t>
  </si>
  <si>
    <t>А</t>
  </si>
  <si>
    <t>строки</t>
  </si>
  <si>
    <t>гр.7&gt;=гр.8</t>
  </si>
  <si>
    <t>гр.9&gt;=гр.10</t>
  </si>
  <si>
    <t>10</t>
  </si>
  <si>
    <t>21</t>
  </si>
  <si>
    <t>30</t>
  </si>
  <si>
    <t>40</t>
  </si>
  <si>
    <t>50</t>
  </si>
  <si>
    <t>Х</t>
  </si>
  <si>
    <t>Формула контроля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</si>
  <si>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</si>
  <si>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</si>
  <si>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</si>
  <si>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</si>
  <si>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</si>
  <si>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</si>
  <si>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</si>
  <si>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</si>
  <si>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</si>
  <si>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</si>
  <si>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r>
      <t>Справочно</t>
    </r>
    <r>
      <rPr>
        <sz val="10"/>
        <rFont val="Arial"/>
        <family val="2"/>
      </rPr>
      <t>: возникло лесных пожаров в лесах на землях иных категорий</t>
    </r>
  </si>
  <si>
    <t>60</t>
  </si>
  <si>
    <r>
      <t>Объем,
м</t>
    </r>
    <r>
      <rPr>
        <vertAlign val="superscript"/>
        <sz val="8"/>
        <rFont val="Arial"/>
        <family val="2"/>
      </rPr>
      <t>3</t>
    </r>
  </si>
  <si>
    <t>Площадь,
га</t>
  </si>
  <si>
    <t>Сумма,
тыс. руб.</t>
  </si>
  <si>
    <t>A</t>
  </si>
  <si>
    <t>Потери древесины на корню</t>
  </si>
  <si>
    <t>стр.30&gt;=стр.31</t>
  </si>
  <si>
    <t>Погибло молодняков</t>
  </si>
  <si>
    <t>20</t>
  </si>
  <si>
    <t>Сгорело и повреждено лесной продукции (снижение стоимости)</t>
  </si>
  <si>
    <t>31</t>
  </si>
  <si>
    <t xml:space="preserve">Руководитель </t>
  </si>
  <si>
    <t>(подпись)</t>
  </si>
  <si>
    <t>Должностное лицо,
ответственное за составление формы</t>
  </si>
  <si>
    <t>(должность)</t>
  </si>
  <si>
    <t>(номер контактного телефона с указанием кода города)</t>
  </si>
  <si>
    <t xml:space="preserve">Форма 7-ОИП </t>
  </si>
  <si>
    <t>(наименование органа исполнительной власти субъекта Российской Федерации)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</si>
  <si>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</si>
  <si>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Б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</si>
  <si>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</si>
  <si>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</si>
  <si>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</si>
  <si>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</si>
  <si>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</si>
  <si>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</si>
  <si>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</si>
  <si>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</si>
  <si>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</si>
  <si>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</si>
  <si>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</si>
  <si>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</si>
  <si>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</si>
  <si>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код
формы</t>
  </si>
  <si>
    <t>Наименование формы</t>
  </si>
  <si>
    <t>Имя
листа
(формы)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</si>
  <si>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</si>
  <si>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</si>
  <si>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</si>
  <si>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</si>
  <si>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</si>
  <si>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</si>
  <si>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</si>
  <si>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</si>
  <si>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</si>
  <si>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</si>
  <si>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</si>
  <si>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t>160700</t>
  </si>
  <si>
    <t>160701</t>
  </si>
  <si>
    <t>7-ОИП Раздел 1</t>
  </si>
  <si>
    <t>7-ОИП</t>
  </si>
  <si>
    <t>из них перешло в категорию крупных</t>
  </si>
  <si>
    <t>32</t>
  </si>
  <si>
    <t>Средняя площадь одного пожара, из указанных в строке 20</t>
  </si>
  <si>
    <t>70</t>
  </si>
  <si>
    <t>71</t>
  </si>
  <si>
    <t>из них лесных пожаров, затухших в силу естественных факторов</t>
  </si>
  <si>
    <t>80</t>
  </si>
  <si>
    <t>стр.30&gt;=стр.32</t>
  </si>
  <si>
    <t>стр.20&gt;=стр.21</t>
  </si>
  <si>
    <t>стр.20&gt;=стр.30</t>
  </si>
  <si>
    <t>стр.70&gt;=стр.71</t>
  </si>
  <si>
    <t>Раздел 1. Сведения о возникновении лесных пожаров и их тушении с учетом целевого назначения лесов</t>
  </si>
  <si>
    <t>стр.21&gt;=стр.32</t>
  </si>
  <si>
    <t xml:space="preserve">Возникло лесных пожаров, всего  </t>
  </si>
  <si>
    <t xml:space="preserve">Ликвидировано лесных пожаров, указанных в строке 20  </t>
  </si>
  <si>
    <t>Удельный вес пожаров, ликвидирован-
ных в течение суток, в общем коли-
честве возникших пожаров, указанных в строке 20, %</t>
  </si>
  <si>
    <t>Удельный вес крупных пожаров в общем количестве возникших пожаров, указанных в строке 20, %</t>
  </si>
  <si>
    <t/>
  </si>
  <si>
    <t>Ежеквартальная</t>
  </si>
  <si>
    <t>Утверждена приказом
Минприроды России
от 01.03.2022 № 144</t>
  </si>
  <si>
    <t>Сведения о возникновении лесных пожаров, их ликвидации 
и эффективности тушении по целевому назначению лесов</t>
  </si>
  <si>
    <t>(квартал (кварталы) год)</t>
  </si>
  <si>
    <r>
      <t xml:space="preserve">в том числе:
а) </t>
    </r>
    <r>
      <rPr>
        <sz val="10"/>
        <rFont val="Arial Cyr"/>
        <family val="0"/>
      </rPr>
      <t>лесные</t>
    </r>
    <r>
      <rPr>
        <sz val="10"/>
        <rFont val="Arial Cyr"/>
        <family val="2"/>
      </rPr>
      <t xml:space="preserve"> пожары, по которым осуществлялись мероприятия по тушению</t>
    </r>
  </si>
  <si>
    <r>
      <t xml:space="preserve">б) </t>
    </r>
    <r>
      <rPr>
        <sz val="10"/>
        <rFont val="Arial Cyr"/>
        <family val="0"/>
      </rPr>
      <t>лесные</t>
    </r>
    <r>
      <rPr>
        <sz val="10"/>
        <rFont val="Arial Cyr"/>
        <family val="2"/>
      </rPr>
      <t xml:space="preserve"> пожары, возникшие в зоне контроля, работы по тушению которых прекращены, приостановлены решением </t>
    </r>
    <r>
      <rPr>
        <sz val="10"/>
        <rFont val="Arial Cyr"/>
        <family val="0"/>
      </rPr>
      <t>комиссии по предупреждению и ликвидации чрезвычайных ситуаций и обеспечению пожарной безопасности</t>
    </r>
  </si>
  <si>
    <r>
      <rPr>
        <b/>
        <sz val="10"/>
        <rFont val="Arial"/>
        <family val="2"/>
      </rPr>
      <t xml:space="preserve">Срок представления: </t>
    </r>
    <r>
      <rPr>
        <sz val="10"/>
        <rFont val="Arial"/>
        <family val="2"/>
      </rPr>
      <t>на 35-й рабочий день после отчетного периода</t>
    </r>
  </si>
  <si>
    <t>Площадь земель лесного фонда, пройденная пожарами, га</t>
  </si>
  <si>
    <t>всего</t>
  </si>
  <si>
    <t>верховой</t>
  </si>
  <si>
    <t>низовой</t>
  </si>
  <si>
    <t>подземный</t>
  </si>
  <si>
    <t>Возникло лесных пожаров, по которым осуществлялись мероприятия по тушению</t>
  </si>
  <si>
    <t>в том числе:</t>
  </si>
  <si>
    <t>нелесные земли</t>
  </si>
  <si>
    <t>Лесные пожары, возникшие в зоне контроля, работы по тушению которых прекращены, приостановлены решением комиссии по предупреждению и ликвидации чрезвычайных ситуаций и обеспечению пожарной безопасности</t>
  </si>
  <si>
    <t>Итого</t>
  </si>
  <si>
    <t>Расходы (затраты) на тушение лесных пожаров</t>
  </si>
  <si>
    <t>Ущерб, нанесенный лесными пожарами
(стр.10+20+30+40)</t>
  </si>
  <si>
    <t xml:space="preserve">Раздел 2. Сведения о потерях лесного хозяйства вследствие лесных пожаров                                 </t>
  </si>
  <si>
    <t xml:space="preserve">Раздел 3.  Сведения о лесных пожарах по классификации земель лесного фонда и видам пожаров                                                                                                                               </t>
  </si>
  <si>
    <t>Формула
контроля</t>
  </si>
  <si>
    <t>в том числе:
лесные земли, покрытые лесной растительностью</t>
  </si>
  <si>
    <t>из нее: заготовленной древесины</t>
  </si>
  <si>
    <t xml:space="preserve">в том числе в течение суток  </t>
  </si>
  <si>
    <t xml:space="preserve">из строки 30 крупных пожаров   </t>
  </si>
  <si>
    <t>(дата составления документа)</t>
  </si>
  <si>
    <t>7-ОИП Раздел 2-3</t>
  </si>
  <si>
    <t xml:space="preserve">(фамилия, имя, отчество (при наличии) </t>
  </si>
  <si>
    <t>(наименование лесничества)</t>
  </si>
  <si>
    <t>стр.10 гр.1 &lt;= Раздел 1 стр.20 гр.9</t>
  </si>
  <si>
    <t>стр.20 гр.1 &lt;= Раздел 1 стр.70 гр.9</t>
  </si>
  <si>
    <t>стр.10&gt;=стр.11+стр.12</t>
  </si>
  <si>
    <t>стр.20&gt;=стр.21+стр.22</t>
  </si>
  <si>
    <t>v2023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</si>
</sst>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_ ;[Red]\-0\ "/>
    <numFmt numFmtId="173" formatCode="#,##0_ ;[Red]\-#,##0\ "/>
    <numFmt numFmtId="174" formatCode="#,##0.0_ ;[Red]\-#,##0.0\ "/>
    <numFmt numFmtId="175" formatCode="0.0_ ;[Red]\-0.0\ "/>
    <numFmt numFmtId="176" formatCode="#,##0.0"/>
    <numFmt numFmtId="177" formatCode="_(* #,##0_);_(* \(#,##0\);_(* &quot;-&quot;_);_(@_)"/>
    <numFmt numFmtId="178" formatCode="_(* #,##0.00_);_(* \(#,##0.00\);_(* &quot;-&quot;??_);_(@_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48"/>
      <name val="Arial Cyr"/>
      <family val="2"/>
    </font>
    <font>
      <sz val="8"/>
      <color indexed="10"/>
      <name val="Arial Cyr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b/>
      <sz val="10"/>
      <color indexed="8"/>
      <name val="Arial Cyr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9"/>
      <color indexed="10"/>
      <name val="Arial"/>
      <family val="2"/>
    </font>
    <font>
      <sz val="8"/>
      <color indexed="44"/>
      <name val="Arial"/>
      <family val="2"/>
    </font>
    <font>
      <b/>
      <sz val="12"/>
      <color indexed="12"/>
      <name val="Arial Cyr"/>
      <family val="2"/>
    </font>
    <font>
      <sz val="10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8"/>
      <name val="Arial Cyr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2"/>
      <color indexed="12"/>
      <name val="Arial"/>
      <family val="2"/>
    </font>
    <font>
      <sz val="11"/>
      <color indexed="8"/>
      <name val="Times New Roman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Cyr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3" tint="0.39998000860214233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gray125">
        <fgColor theme="5" tint="-0.24993999302387238"/>
      </patternFill>
    </fill>
    <fill>
      <patternFill patternType="gray125">
        <fgColor theme="5" tint="-0.24993999302387238"/>
        <bgColor rgb="FFFFFFFF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51" fillId="24" borderId="0" applyNumberFormat="0" applyBorder="0" applyAlignment="0" applyProtection="0"/>
    <xf numFmtId="0" fontId="24" fillId="25" borderId="0" applyNumberFormat="0" applyBorder="0" applyAlignment="0" applyProtection="0"/>
    <xf numFmtId="0" fontId="51" fillId="26" borderId="0" applyNumberFormat="0" applyBorder="0" applyAlignment="0" applyProtection="0"/>
    <xf numFmtId="0" fontId="24" fillId="17" borderId="0" applyNumberFormat="0" applyBorder="0" applyAlignment="0" applyProtection="0"/>
    <xf numFmtId="0" fontId="51" fillId="27" borderId="0" applyNumberFormat="0" applyBorder="0" applyAlignment="0" applyProtection="0"/>
    <xf numFmtId="0" fontId="24" fillId="19" borderId="0" applyNumberFormat="0" applyBorder="0" applyAlignment="0" applyProtection="0"/>
    <xf numFmtId="0" fontId="51" fillId="28" borderId="0" applyNumberFormat="0" applyBorder="0" applyAlignment="0" applyProtection="0"/>
    <xf numFmtId="0" fontId="24" fillId="29" borderId="0" applyNumberFormat="0" applyBorder="0" applyAlignment="0" applyProtection="0"/>
    <xf numFmtId="0" fontId="51" fillId="30" borderId="0" applyNumberFormat="0" applyBorder="0" applyAlignment="0" applyProtection="0"/>
    <xf numFmtId="0" fontId="24" fillId="31" borderId="0" applyNumberFormat="0" applyBorder="0" applyAlignment="0" applyProtection="0"/>
    <xf numFmtId="0" fontId="51" fillId="32" borderId="0" applyNumberFormat="0" applyBorder="0" applyAlignment="0" applyProtection="0"/>
    <xf numFmtId="0" fontId="24" fillId="33" borderId="0" applyNumberFormat="0" applyBorder="0" applyAlignment="0" applyProtection="0"/>
    <xf numFmtId="0" fontId="51" fillId="34" borderId="0" applyNumberFormat="0" applyBorder="0" applyAlignment="0" applyProtection="0"/>
    <xf numFmtId="0" fontId="24" fillId="35" borderId="0" applyNumberFormat="0" applyBorder="0" applyAlignment="0" applyProtection="0"/>
    <xf numFmtId="0" fontId="51" fillId="36" borderId="0" applyNumberFormat="0" applyBorder="0" applyAlignment="0" applyProtection="0"/>
    <xf numFmtId="0" fontId="24" fillId="37" borderId="0" applyNumberFormat="0" applyBorder="0" applyAlignment="0" applyProtection="0"/>
    <xf numFmtId="0" fontId="51" fillId="38" borderId="0" applyNumberFormat="0" applyBorder="0" applyAlignment="0" applyProtection="0"/>
    <xf numFmtId="0" fontId="24" fillId="39" borderId="0" applyNumberFormat="0" applyBorder="0" applyAlignment="0" applyProtection="0"/>
    <xf numFmtId="0" fontId="51" fillId="40" borderId="0" applyNumberFormat="0" applyBorder="0" applyAlignment="0" applyProtection="0"/>
    <xf numFmtId="0" fontId="24" fillId="29" borderId="0" applyNumberFormat="0" applyBorder="0" applyAlignment="0" applyProtection="0"/>
    <xf numFmtId="0" fontId="51" fillId="41" borderId="0" applyNumberFormat="0" applyBorder="0" applyAlignment="0" applyProtection="0"/>
    <xf numFmtId="0" fontId="24" fillId="31" borderId="0" applyNumberFormat="0" applyBorder="0" applyAlignment="0" applyProtection="0"/>
    <xf numFmtId="0" fontId="51" fillId="42" borderId="0" applyNumberFormat="0" applyBorder="0" applyAlignment="0" applyProtection="0"/>
    <xf numFmtId="0" fontId="24" fillId="43" borderId="0" applyNumberFormat="0" applyBorder="0" applyAlignment="0" applyProtection="0"/>
    <xf numFmtId="0" fontId="52" fillId="44" borderId="1" applyNumberFormat="0" applyAlignment="0" applyProtection="0"/>
    <xf numFmtId="0" fontId="25" fillId="13" borderId="2" applyNumberFormat="0" applyAlignment="0" applyProtection="0"/>
    <xf numFmtId="0" fontId="53" fillId="45" borderId="3" applyNumberFormat="0" applyAlignment="0" applyProtection="0"/>
    <xf numFmtId="0" fontId="26" fillId="46" borderId="4" applyNumberFormat="0" applyAlignment="0" applyProtection="0"/>
    <xf numFmtId="0" fontId="54" fillId="45" borderId="1" applyNumberFormat="0" applyAlignment="0" applyProtection="0"/>
    <xf numFmtId="0" fontId="27" fillId="46" borderId="2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55" fillId="0" borderId="5" applyNumberFormat="0" applyFill="0" applyAlignment="0" applyProtection="0"/>
    <xf numFmtId="0" fontId="29" fillId="0" borderId="6" applyNumberFormat="0" applyFill="0" applyAlignment="0" applyProtection="0"/>
    <xf numFmtId="0" fontId="56" fillId="0" borderId="7" applyNumberFormat="0" applyFill="0" applyAlignment="0" applyProtection="0"/>
    <xf numFmtId="0" fontId="30" fillId="0" borderId="8" applyNumberFormat="0" applyFill="0" applyAlignment="0" applyProtection="0"/>
    <xf numFmtId="0" fontId="57" fillId="0" borderId="9" applyNumberFormat="0" applyFill="0" applyAlignment="0" applyProtection="0"/>
    <xf numFmtId="0" fontId="31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32" fillId="0" borderId="12" applyNumberFormat="0" applyFill="0" applyAlignment="0" applyProtection="0"/>
    <xf numFmtId="0" fontId="59" fillId="47" borderId="13" applyNumberFormat="0" applyAlignment="0" applyProtection="0"/>
    <xf numFmtId="0" fontId="33" fillId="48" borderId="14" applyNumberFormat="0" applyAlignment="0" applyProtection="0"/>
    <xf numFmtId="0" fontId="6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1" fillId="49" borderId="0" applyNumberFormat="0" applyBorder="0" applyAlignment="0" applyProtection="0"/>
    <xf numFmtId="0" fontId="35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2" fillId="0" borderId="0">
      <alignment/>
      <protection/>
    </xf>
    <xf numFmtId="0" fontId="20" fillId="0" borderId="0">
      <alignment horizontal="left"/>
      <protection/>
    </xf>
    <xf numFmtId="0" fontId="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63" fillId="51" borderId="0" applyNumberFormat="0" applyBorder="0" applyAlignment="0" applyProtection="0"/>
    <xf numFmtId="0" fontId="36" fillId="5" borderId="0" applyNumberFormat="0" applyBorder="0" applyAlignment="0" applyProtection="0"/>
    <xf numFmtId="0" fontId="6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65" fillId="0" borderId="17" applyNumberFormat="0" applyFill="0" applyAlignment="0" applyProtection="0"/>
    <xf numFmtId="0" fontId="38" fillId="0" borderId="18" applyNumberFormat="0" applyFill="0" applyAlignment="0" applyProtection="0"/>
    <xf numFmtId="0" fontId="6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7" fillId="54" borderId="0" applyNumberFormat="0" applyBorder="0" applyAlignment="0" applyProtection="0"/>
    <xf numFmtId="0" fontId="40" fillId="7" borderId="0" applyNumberFormat="0" applyBorder="0" applyAlignment="0" applyProtection="0"/>
  </cellStyleXfs>
  <cellXfs count="188">
    <xf numFmtId="0" fontId="0" fillId="0" borderId="0" xfId="0" applyFont="1" applyAlignment="1">
      <alignment/>
    </xf>
    <xf numFmtId="0" fontId="2" fillId="0" borderId="0" xfId="91" applyFill="1">
      <alignment/>
      <protection/>
    </xf>
    <xf numFmtId="0" fontId="2" fillId="0" borderId="0" xfId="91" applyFill="1" applyBorder="1">
      <alignment/>
      <protection/>
    </xf>
    <xf numFmtId="0" fontId="8" fillId="0" borderId="0" xfId="91" applyFont="1" applyFill="1" applyBorder="1">
      <alignment/>
      <protection/>
    </xf>
    <xf numFmtId="0" fontId="2" fillId="0" borderId="0" xfId="91">
      <alignment/>
      <protection/>
    </xf>
    <xf numFmtId="0" fontId="13" fillId="0" borderId="0" xfId="107">
      <alignment/>
      <protection/>
    </xf>
    <xf numFmtId="0" fontId="13" fillId="46" borderId="0" xfId="108" applyFill="1" applyAlignment="1">
      <alignment horizontal="center" vertical="center" wrapText="1"/>
      <protection/>
    </xf>
    <xf numFmtId="0" fontId="13" fillId="0" borderId="0" xfId="108">
      <alignment/>
      <protection/>
    </xf>
    <xf numFmtId="49" fontId="13" fillId="0" borderId="0" xfId="108" applyNumberFormat="1" applyFont="1">
      <alignment/>
      <protection/>
    </xf>
    <xf numFmtId="0" fontId="13" fillId="0" borderId="0" xfId="108" applyAlignment="1">
      <alignment wrapText="1"/>
      <protection/>
    </xf>
    <xf numFmtId="49" fontId="19" fillId="0" borderId="0" xfId="107" applyNumberFormat="1" applyFont="1" applyAlignment="1">
      <alignment horizontal="center" vertical="center" wrapText="1"/>
      <protection/>
    </xf>
    <xf numFmtId="49" fontId="19" fillId="0" borderId="0" xfId="107" applyNumberFormat="1" applyFont="1" applyAlignment="1">
      <alignment horizontal="center" wrapText="1"/>
      <protection/>
    </xf>
    <xf numFmtId="0" fontId="19" fillId="0" borderId="0" xfId="107" applyFont="1" applyAlignment="1">
      <alignment wrapText="1"/>
      <protection/>
    </xf>
    <xf numFmtId="0" fontId="19" fillId="0" borderId="0" xfId="107" applyFont="1">
      <alignment/>
      <protection/>
    </xf>
    <xf numFmtId="49" fontId="19" fillId="0" borderId="0" xfId="107" applyNumberFormat="1" applyFont="1" applyAlignment="1">
      <alignment horizontal="center" vertical="center"/>
      <protection/>
    </xf>
    <xf numFmtId="49" fontId="16" fillId="0" borderId="0" xfId="107" applyNumberFormat="1" applyFont="1">
      <alignment/>
      <protection/>
    </xf>
    <xf numFmtId="49" fontId="19" fillId="0" borderId="0" xfId="107" applyNumberFormat="1" applyFont="1" applyAlignment="1">
      <alignment horizontal="left" vertical="center"/>
      <protection/>
    </xf>
    <xf numFmtId="0" fontId="41" fillId="0" borderId="0" xfId="107" applyFont="1" applyAlignment="1">
      <alignment horizontal="center"/>
      <protection/>
    </xf>
    <xf numFmtId="0" fontId="16" fillId="0" borderId="0" xfId="107" applyFont="1">
      <alignment/>
      <protection/>
    </xf>
    <xf numFmtId="0" fontId="68" fillId="0" borderId="0" xfId="107" applyFont="1">
      <alignment/>
      <protection/>
    </xf>
    <xf numFmtId="49" fontId="16" fillId="0" borderId="0" xfId="107" applyNumberFormat="1" applyFont="1">
      <alignment/>
      <protection/>
    </xf>
    <xf numFmtId="0" fontId="42" fillId="0" borderId="0" xfId="107" applyNumberFormat="1" applyFont="1">
      <alignment/>
      <protection/>
    </xf>
    <xf numFmtId="49" fontId="13" fillId="0" borderId="0" xfId="107" applyNumberFormat="1">
      <alignment/>
      <protection/>
    </xf>
    <xf numFmtId="49" fontId="43" fillId="0" borderId="0" xfId="107" applyNumberFormat="1" applyFont="1" applyAlignment="1">
      <alignment horizontal="center"/>
      <protection/>
    </xf>
    <xf numFmtId="0" fontId="13" fillId="0" borderId="0" xfId="107" applyNumberFormat="1">
      <alignment/>
      <protection/>
    </xf>
    <xf numFmtId="0" fontId="43" fillId="0" borderId="0" xfId="107" applyFont="1" applyAlignment="1">
      <alignment wrapText="1"/>
      <protection/>
    </xf>
    <xf numFmtId="0" fontId="13" fillId="0" borderId="0" xfId="107" applyFont="1" applyAlignment="1">
      <alignment horizontal="center" vertical="center"/>
      <protection/>
    </xf>
    <xf numFmtId="0" fontId="13" fillId="0" borderId="0" xfId="107" applyFont="1">
      <alignment/>
      <protection/>
    </xf>
    <xf numFmtId="49" fontId="3" fillId="55" borderId="0" xfId="91" applyNumberFormat="1" applyFont="1" applyFill="1" applyBorder="1" applyAlignment="1">
      <alignment horizontal="left"/>
      <protection/>
    </xf>
    <xf numFmtId="0" fontId="4" fillId="55" borderId="0" xfId="91" applyFont="1" applyFill="1" applyBorder="1" applyAlignment="1">
      <alignment horizontal="center"/>
      <protection/>
    </xf>
    <xf numFmtId="49" fontId="5" fillId="55" borderId="19" xfId="91" applyNumberFormat="1" applyFont="1" applyFill="1" applyBorder="1" applyAlignment="1" applyProtection="1">
      <alignment horizontal="center"/>
      <protection/>
    </xf>
    <xf numFmtId="0" fontId="6" fillId="55" borderId="0" xfId="91" applyNumberFormat="1" applyFont="1" applyFill="1" applyAlignment="1" applyProtection="1">
      <alignment horizontal="center"/>
      <protection/>
    </xf>
    <xf numFmtId="0" fontId="2" fillId="55" borderId="0" xfId="91" applyFont="1" applyFill="1">
      <alignment/>
      <protection/>
    </xf>
    <xf numFmtId="0" fontId="2" fillId="55" borderId="0" xfId="91" applyFill="1">
      <alignment/>
      <protection/>
    </xf>
    <xf numFmtId="0" fontId="2" fillId="55" borderId="0" xfId="91" applyFill="1" applyBorder="1">
      <alignment/>
      <protection/>
    </xf>
    <xf numFmtId="0" fontId="2" fillId="55" borderId="0" xfId="91" applyFill="1" applyAlignment="1">
      <alignment horizontal="center" vertical="top" wrapText="1"/>
      <protection/>
    </xf>
    <xf numFmtId="0" fontId="2" fillId="55" borderId="0" xfId="91" applyFill="1" applyAlignment="1">
      <alignment horizontal="center" vertical="top"/>
      <protection/>
    </xf>
    <xf numFmtId="49" fontId="9" fillId="55" borderId="0" xfId="91" applyNumberFormat="1" applyFont="1" applyFill="1" applyAlignment="1">
      <alignment horizontal="center" vertical="center"/>
      <protection/>
    </xf>
    <xf numFmtId="0" fontId="10" fillId="55" borderId="0" xfId="91" applyFont="1" applyFill="1" applyAlignment="1">
      <alignment horizontal="right"/>
      <protection/>
    </xf>
    <xf numFmtId="0" fontId="10" fillId="55" borderId="0" xfId="91" applyNumberFormat="1" applyFont="1" applyFill="1" applyBorder="1" applyAlignment="1" applyProtection="1">
      <alignment horizontal="center"/>
      <protection/>
    </xf>
    <xf numFmtId="0" fontId="11" fillId="55" borderId="0" xfId="91" applyFont="1" applyFill="1" applyAlignment="1">
      <alignment horizontal="center"/>
      <protection/>
    </xf>
    <xf numFmtId="0" fontId="13" fillId="55" borderId="0" xfId="91" applyFont="1" applyFill="1" applyBorder="1" applyAlignment="1" applyProtection="1">
      <alignment horizontal="center" vertical="top" wrapText="1"/>
      <protection/>
    </xf>
    <xf numFmtId="0" fontId="13" fillId="55" borderId="0" xfId="91" applyFont="1" applyFill="1" applyBorder="1" applyAlignment="1" applyProtection="1">
      <alignment wrapText="1"/>
      <protection/>
    </xf>
    <xf numFmtId="0" fontId="13" fillId="55" borderId="0" xfId="90" applyFont="1" applyFill="1" applyBorder="1" applyAlignment="1" applyProtection="1">
      <alignment vertical="top" wrapText="1"/>
      <protection/>
    </xf>
    <xf numFmtId="0" fontId="14" fillId="55" borderId="0" xfId="91" applyFont="1" applyFill="1" applyBorder="1" applyAlignment="1">
      <alignment horizontal="right" wrapText="1"/>
      <protection/>
    </xf>
    <xf numFmtId="0" fontId="15" fillId="55" borderId="0" xfId="91" applyFont="1" applyFill="1" applyBorder="1" applyAlignment="1">
      <alignment horizontal="left" wrapText="1"/>
      <protection/>
    </xf>
    <xf numFmtId="0" fontId="14" fillId="55" borderId="0" xfId="91" applyFont="1" applyFill="1" applyBorder="1" applyAlignment="1">
      <alignment horizontal="left" wrapText="1"/>
      <protection/>
    </xf>
    <xf numFmtId="0" fontId="2" fillId="55" borderId="20" xfId="91" applyFont="1" applyFill="1" applyBorder="1" applyAlignment="1">
      <alignment/>
      <protection/>
    </xf>
    <xf numFmtId="0" fontId="13" fillId="55" borderId="19" xfId="91" applyFont="1" applyFill="1" applyBorder="1" applyAlignment="1">
      <alignment horizontal="center" vertical="center" wrapText="1"/>
      <protection/>
    </xf>
    <xf numFmtId="0" fontId="13" fillId="55" borderId="19" xfId="91" applyFont="1" applyFill="1" applyBorder="1" applyAlignment="1">
      <alignment horizontal="center" wrapText="1"/>
      <protection/>
    </xf>
    <xf numFmtId="0" fontId="8" fillId="55" borderId="0" xfId="91" applyFont="1" applyFill="1">
      <alignment/>
      <protection/>
    </xf>
    <xf numFmtId="0" fontId="8" fillId="55" borderId="0" xfId="91" applyFont="1" applyFill="1" applyBorder="1">
      <alignment/>
      <protection/>
    </xf>
    <xf numFmtId="0" fontId="13" fillId="55" borderId="19" xfId="91" applyFont="1" applyFill="1" applyBorder="1" applyAlignment="1">
      <alignment horizontal="left" vertical="center" wrapText="1"/>
      <protection/>
    </xf>
    <xf numFmtId="49" fontId="13" fillId="55" borderId="19" xfId="91" applyNumberFormat="1" applyFont="1" applyFill="1" applyBorder="1" applyAlignment="1">
      <alignment horizontal="center" wrapText="1"/>
      <protection/>
    </xf>
    <xf numFmtId="49" fontId="2" fillId="55" borderId="19" xfId="91" applyNumberFormat="1" applyFont="1" applyFill="1" applyBorder="1" applyAlignment="1">
      <alignment horizontal="center" wrapText="1"/>
      <protection/>
    </xf>
    <xf numFmtId="0" fontId="17" fillId="55" borderId="0" xfId="91" applyFont="1" applyFill="1">
      <alignment/>
      <protection/>
    </xf>
    <xf numFmtId="0" fontId="18" fillId="55" borderId="0" xfId="91" applyFont="1" applyFill="1">
      <alignment/>
      <protection/>
    </xf>
    <xf numFmtId="3" fontId="2" fillId="55" borderId="19" xfId="91" applyNumberFormat="1" applyFont="1" applyFill="1" applyBorder="1" applyAlignment="1" applyProtection="1">
      <alignment horizontal="right" wrapText="1"/>
      <protection locked="0"/>
    </xf>
    <xf numFmtId="0" fontId="8" fillId="55" borderId="0" xfId="91" applyFont="1" applyFill="1" applyBorder="1" applyAlignment="1">
      <alignment vertical="center" wrapText="1"/>
      <protection/>
    </xf>
    <xf numFmtId="49" fontId="2" fillId="55" borderId="0" xfId="91" applyNumberFormat="1" applyFont="1" applyFill="1" applyBorder="1" applyAlignment="1">
      <alignment horizontal="center" wrapText="1"/>
      <protection/>
    </xf>
    <xf numFmtId="173" fontId="20" fillId="55" borderId="0" xfId="91" applyNumberFormat="1" applyFont="1" applyFill="1" applyBorder="1" applyAlignment="1" applyProtection="1">
      <alignment horizontal="center" vertical="center" wrapText="1"/>
      <protection/>
    </xf>
    <xf numFmtId="0" fontId="0" fillId="55" borderId="0" xfId="0" applyFill="1" applyAlignment="1">
      <alignment/>
    </xf>
    <xf numFmtId="0" fontId="2" fillId="55" borderId="0" xfId="91" applyFill="1" applyBorder="1" applyProtection="1">
      <alignment/>
      <protection/>
    </xf>
    <xf numFmtId="0" fontId="12" fillId="55" borderId="0" xfId="91" applyNumberFormat="1" applyFont="1" applyFill="1" applyBorder="1" applyAlignment="1" applyProtection="1">
      <alignment horizontal="center" wrapText="1"/>
      <protection/>
    </xf>
    <xf numFmtId="0" fontId="12" fillId="55" borderId="0" xfId="90" applyNumberFormat="1" applyFont="1" applyFill="1" applyBorder="1" applyAlignment="1" applyProtection="1">
      <alignment wrapText="1"/>
      <protection/>
    </xf>
    <xf numFmtId="0" fontId="2" fillId="55" borderId="0" xfId="91" applyFill="1" applyProtection="1">
      <alignment/>
      <protection/>
    </xf>
    <xf numFmtId="0" fontId="2" fillId="55" borderId="0" xfId="91" applyFont="1" applyFill="1" applyProtection="1">
      <alignment/>
      <protection/>
    </xf>
    <xf numFmtId="0" fontId="7" fillId="55" borderId="0" xfId="91" applyFont="1" applyFill="1" applyAlignment="1" applyProtection="1">
      <alignment horizontal="center" readingOrder="2"/>
      <protection/>
    </xf>
    <xf numFmtId="0" fontId="14" fillId="55" borderId="0" xfId="91" applyFont="1" applyFill="1" applyBorder="1" applyAlignment="1" applyProtection="1">
      <alignment horizontal="right" wrapText="1"/>
      <protection/>
    </xf>
    <xf numFmtId="0" fontId="14" fillId="55" borderId="0" xfId="91" applyFont="1" applyFill="1" applyBorder="1" applyAlignment="1" applyProtection="1">
      <alignment horizontal="left" wrapText="1"/>
      <protection/>
    </xf>
    <xf numFmtId="49" fontId="14" fillId="55" borderId="0" xfId="91" applyNumberFormat="1" applyFont="1" applyFill="1" applyBorder="1" applyAlignment="1" applyProtection="1">
      <alignment horizontal="center" wrapText="1"/>
      <protection/>
    </xf>
    <xf numFmtId="49" fontId="13" fillId="55" borderId="0" xfId="91" applyNumberFormat="1" applyFont="1" applyFill="1" applyBorder="1" applyAlignment="1" applyProtection="1">
      <alignment horizontal="center" vertical="top" wrapText="1"/>
      <protection/>
    </xf>
    <xf numFmtId="3" fontId="2" fillId="55" borderId="0" xfId="91" applyNumberFormat="1" applyFont="1" applyFill="1" applyBorder="1" applyAlignment="1" applyProtection="1">
      <alignment horizontal="right" wrapText="1"/>
      <protection/>
    </xf>
    <xf numFmtId="173" fontId="2" fillId="55" borderId="0" xfId="91" applyNumberFormat="1" applyFont="1" applyFill="1" applyBorder="1" applyAlignment="1" applyProtection="1">
      <alignment horizontal="right"/>
      <protection/>
    </xf>
    <xf numFmtId="0" fontId="8" fillId="55" borderId="19" xfId="91" applyFont="1" applyFill="1" applyBorder="1" applyAlignment="1">
      <alignment horizontal="left" vertical="center" wrapText="1"/>
      <protection/>
    </xf>
    <xf numFmtId="0" fontId="2" fillId="55" borderId="19" xfId="91" applyFont="1" applyFill="1" applyBorder="1" applyAlignment="1">
      <alignment horizontal="left" vertical="center" wrapText="1" indent="1"/>
      <protection/>
    </xf>
    <xf numFmtId="172" fontId="2" fillId="55" borderId="19" xfId="91" applyNumberFormat="1" applyFont="1" applyFill="1" applyBorder="1" applyAlignment="1">
      <alignment horizontal="center" vertical="center"/>
      <protection/>
    </xf>
    <xf numFmtId="0" fontId="2" fillId="0" borderId="19" xfId="91" applyFont="1" applyFill="1" applyBorder="1" applyAlignment="1">
      <alignment horizontal="center"/>
      <protection/>
    </xf>
    <xf numFmtId="0" fontId="2" fillId="56" borderId="0" xfId="91" applyFill="1" applyBorder="1">
      <alignment/>
      <protection/>
    </xf>
    <xf numFmtId="0" fontId="2" fillId="56" borderId="0" xfId="91" applyFill="1">
      <alignment/>
      <protection/>
    </xf>
    <xf numFmtId="0" fontId="8" fillId="56" borderId="0" xfId="91" applyFont="1" applyFill="1" applyBorder="1">
      <alignment/>
      <protection/>
    </xf>
    <xf numFmtId="173" fontId="2" fillId="55" borderId="19" xfId="91" applyNumberFormat="1" applyFont="1" applyFill="1" applyBorder="1" applyAlignment="1" applyProtection="1">
      <alignment horizontal="center" vertical="center" wrapText="1"/>
      <protection/>
    </xf>
    <xf numFmtId="0" fontId="14" fillId="55" borderId="0" xfId="91" applyFont="1" applyFill="1" applyBorder="1" applyAlignment="1">
      <alignment horizontal="center" vertical="center" wrapText="1"/>
      <protection/>
    </xf>
    <xf numFmtId="0" fontId="2" fillId="55" borderId="0" xfId="91" applyFill="1" applyAlignment="1">
      <alignment horizontal="center" vertical="center" wrapText="1"/>
      <protection/>
    </xf>
    <xf numFmtId="0" fontId="13" fillId="55" borderId="0" xfId="90" applyFont="1" applyFill="1" applyBorder="1" applyAlignment="1" applyProtection="1">
      <alignment horizontal="center" vertical="top" wrapText="1"/>
      <protection/>
    </xf>
    <xf numFmtId="0" fontId="13" fillId="55" borderId="19" xfId="91" applyFont="1" applyFill="1" applyBorder="1" applyAlignment="1">
      <alignment horizontal="center" vertical="center" wrapText="1"/>
      <protection/>
    </xf>
    <xf numFmtId="49" fontId="13" fillId="55" borderId="19" xfId="91" applyNumberFormat="1" applyFont="1" applyFill="1" applyBorder="1" applyAlignment="1">
      <alignment horizontal="center" vertical="center" wrapText="1"/>
      <protection/>
    </xf>
    <xf numFmtId="0" fontId="2" fillId="55" borderId="19" xfId="91" applyFont="1" applyFill="1" applyBorder="1" applyAlignment="1">
      <alignment horizontal="center" vertical="center" wrapText="1"/>
      <protection/>
    </xf>
    <xf numFmtId="0" fontId="2" fillId="55" borderId="19" xfId="91" applyFont="1" applyFill="1" applyBorder="1" applyAlignment="1">
      <alignment wrapText="1"/>
      <protection/>
    </xf>
    <xf numFmtId="0" fontId="4" fillId="55" borderId="0" xfId="90" applyFont="1" applyFill="1" applyBorder="1" applyAlignment="1">
      <alignment horizontal="center"/>
      <protection/>
    </xf>
    <xf numFmtId="49" fontId="5" fillId="55" borderId="19" xfId="90" applyNumberFormat="1" applyFont="1" applyFill="1" applyBorder="1" applyAlignment="1">
      <alignment horizontal="center"/>
      <protection/>
    </xf>
    <xf numFmtId="0" fontId="6" fillId="55" borderId="0" xfId="91" applyFont="1" applyFill="1" applyBorder="1" applyAlignment="1">
      <alignment horizontal="center"/>
      <protection/>
    </xf>
    <xf numFmtId="0" fontId="2" fillId="55" borderId="19" xfId="91" applyFont="1" applyFill="1" applyBorder="1" applyAlignment="1">
      <alignment horizontal="center" wrapText="1"/>
      <protection/>
    </xf>
    <xf numFmtId="0" fontId="2" fillId="55" borderId="0" xfId="91" applyFont="1" applyFill="1" applyBorder="1">
      <alignment/>
      <protection/>
    </xf>
    <xf numFmtId="0" fontId="2" fillId="55" borderId="19" xfId="91" applyFont="1" applyFill="1" applyBorder="1" applyAlignment="1">
      <alignment vertical="center" wrapText="1"/>
      <protection/>
    </xf>
    <xf numFmtId="174" fontId="13" fillId="55" borderId="19" xfId="91" applyNumberFormat="1" applyFont="1" applyFill="1" applyBorder="1" applyAlignment="1" applyProtection="1">
      <alignment horizontal="center" vertical="center"/>
      <protection/>
    </xf>
    <xf numFmtId="0" fontId="17" fillId="55" borderId="0" xfId="91" applyFont="1" applyFill="1" applyBorder="1">
      <alignment/>
      <protection/>
    </xf>
    <xf numFmtId="173" fontId="13" fillId="55" borderId="19" xfId="91" applyNumberFormat="1" applyFont="1" applyFill="1" applyBorder="1" applyAlignment="1" applyProtection="1">
      <alignment horizontal="center" vertical="center"/>
      <protection/>
    </xf>
    <xf numFmtId="49" fontId="22" fillId="55" borderId="19" xfId="91" applyNumberFormat="1" applyFont="1" applyFill="1" applyBorder="1" applyAlignment="1">
      <alignment horizontal="center" wrapText="1"/>
      <protection/>
    </xf>
    <xf numFmtId="0" fontId="13" fillId="55" borderId="19" xfId="91" applyFont="1" applyFill="1" applyBorder="1" applyAlignment="1" applyProtection="1">
      <alignment horizontal="center" vertical="center"/>
      <protection/>
    </xf>
    <xf numFmtId="0" fontId="2" fillId="55" borderId="0" xfId="91" applyFont="1" applyFill="1" applyBorder="1" applyAlignment="1">
      <alignment horizontal="center" wrapText="1"/>
      <protection/>
    </xf>
    <xf numFmtId="49" fontId="2" fillId="55" borderId="0" xfId="91" applyNumberFormat="1" applyFont="1" applyFill="1" applyAlignment="1">
      <alignment/>
      <protection/>
    </xf>
    <xf numFmtId="0" fontId="2" fillId="55" borderId="0" xfId="91" applyFont="1" applyFill="1" applyAlignment="1">
      <alignment/>
      <protection/>
    </xf>
    <xf numFmtId="0" fontId="2" fillId="55" borderId="0" xfId="91" applyFont="1" applyFill="1" applyBorder="1" applyAlignment="1">
      <alignment vertical="center" wrapText="1"/>
      <protection/>
    </xf>
    <xf numFmtId="0" fontId="23" fillId="55" borderId="0" xfId="91" applyFont="1" applyFill="1" applyBorder="1" applyAlignment="1">
      <alignment vertical="center" wrapText="1"/>
      <protection/>
    </xf>
    <xf numFmtId="174" fontId="2" fillId="55" borderId="0" xfId="91" applyNumberFormat="1" applyFont="1" applyFill="1" applyBorder="1" applyAlignment="1" applyProtection="1">
      <alignment horizontal="center" wrapText="1"/>
      <protection/>
    </xf>
    <xf numFmtId="176" fontId="17" fillId="55" borderId="0" xfId="91" applyNumberFormat="1" applyFont="1" applyFill="1" applyBorder="1" applyAlignment="1" applyProtection="1">
      <alignment horizontal="center"/>
      <protection/>
    </xf>
    <xf numFmtId="0" fontId="2" fillId="55" borderId="0" xfId="91" applyFont="1" applyFill="1" applyBorder="1" applyProtection="1">
      <alignment/>
      <protection/>
    </xf>
    <xf numFmtId="0" fontId="69" fillId="55" borderId="0" xfId="91" applyFont="1" applyFill="1">
      <alignment/>
      <protection/>
    </xf>
    <xf numFmtId="0" fontId="69" fillId="55" borderId="0" xfId="91" applyFont="1" applyFill="1" applyBorder="1">
      <alignment/>
      <protection/>
    </xf>
    <xf numFmtId="173" fontId="70" fillId="57" borderId="19" xfId="91" applyNumberFormat="1" applyFont="1" applyFill="1" applyBorder="1" applyAlignment="1">
      <alignment horizontal="right" vertical="center"/>
      <protection/>
    </xf>
    <xf numFmtId="173" fontId="70" fillId="57" borderId="19" xfId="91" applyNumberFormat="1" applyFont="1" applyFill="1" applyBorder="1" applyAlignment="1">
      <alignment horizontal="right"/>
      <protection/>
    </xf>
    <xf numFmtId="0" fontId="14" fillId="55" borderId="0" xfId="91" applyFont="1" applyFill="1" applyBorder="1" applyAlignment="1">
      <alignment horizontal="left" vertical="center" wrapText="1"/>
      <protection/>
    </xf>
    <xf numFmtId="0" fontId="14" fillId="55" borderId="0" xfId="91" applyFont="1" applyFill="1" applyBorder="1" applyAlignment="1">
      <alignment vertical="center" wrapText="1"/>
      <protection/>
    </xf>
    <xf numFmtId="0" fontId="71" fillId="55" borderId="19" xfId="0" applyFont="1" applyFill="1" applyBorder="1" applyAlignment="1">
      <alignment horizontal="center" vertical="center" wrapText="1"/>
    </xf>
    <xf numFmtId="0" fontId="20" fillId="55" borderId="21" xfId="91" applyFont="1" applyFill="1" applyBorder="1" applyAlignment="1">
      <alignment horizontal="center" vertical="top"/>
      <protection/>
    </xf>
    <xf numFmtId="0" fontId="20" fillId="55" borderId="0" xfId="91" applyFont="1" applyFill="1" applyBorder="1" applyAlignment="1">
      <alignment horizontal="center" vertical="top" wrapText="1"/>
      <protection/>
    </xf>
    <xf numFmtId="0" fontId="71" fillId="55" borderId="19" xfId="0" applyFont="1" applyFill="1" applyBorder="1" applyAlignment="1">
      <alignment horizontal="left" vertical="center" wrapText="1" indent="1"/>
    </xf>
    <xf numFmtId="49" fontId="2" fillId="55" borderId="0" xfId="91" applyNumberFormat="1" applyFont="1" applyFill="1" applyBorder="1" applyAlignment="1" applyProtection="1">
      <alignment horizontal="center"/>
      <protection/>
    </xf>
    <xf numFmtId="0" fontId="2" fillId="55" borderId="0" xfId="91" applyFont="1" applyFill="1" applyBorder="1" applyAlignment="1" applyProtection="1">
      <alignment horizontal="center"/>
      <protection/>
    </xf>
    <xf numFmtId="0" fontId="8" fillId="56" borderId="20" xfId="91" applyFont="1" applyFill="1" applyBorder="1" applyAlignment="1" applyProtection="1">
      <alignment horizontal="center" vertical="center"/>
      <protection locked="0"/>
    </xf>
    <xf numFmtId="176" fontId="2" fillId="55" borderId="19" xfId="91" applyNumberFormat="1" applyFont="1" applyFill="1" applyBorder="1" applyAlignment="1" applyProtection="1">
      <alignment horizontal="right"/>
      <protection locked="0"/>
    </xf>
    <xf numFmtId="176" fontId="2" fillId="57" borderId="19" xfId="91" applyNumberFormat="1" applyFont="1" applyFill="1" applyBorder="1" applyAlignment="1">
      <alignment horizontal="right"/>
      <protection/>
    </xf>
    <xf numFmtId="0" fontId="14" fillId="55" borderId="0" xfId="91" applyFont="1" applyFill="1" applyBorder="1" applyAlignment="1">
      <alignment horizontal="center" vertical="center" wrapText="1"/>
      <protection/>
    </xf>
    <xf numFmtId="0" fontId="72" fillId="55" borderId="19" xfId="0" applyFont="1" applyFill="1" applyBorder="1" applyAlignment="1">
      <alignment horizontal="left" vertical="center" wrapText="1"/>
    </xf>
    <xf numFmtId="0" fontId="72" fillId="55" borderId="19" xfId="0" applyFont="1" applyFill="1" applyBorder="1" applyAlignment="1">
      <alignment horizontal="center" vertical="center" wrapText="1"/>
    </xf>
    <xf numFmtId="0" fontId="0" fillId="56" borderId="0" xfId="0" applyFill="1" applyAlignment="1">
      <alignment/>
    </xf>
    <xf numFmtId="173" fontId="70" fillId="57" borderId="22" xfId="91" applyNumberFormat="1" applyFont="1" applyFill="1" applyBorder="1" applyAlignment="1">
      <alignment horizontal="right"/>
      <protection/>
    </xf>
    <xf numFmtId="0" fontId="73" fillId="55" borderId="0" xfId="91" applyFont="1" applyFill="1" applyAlignment="1" applyProtection="1">
      <alignment horizontal="center" vertical="center"/>
      <protection/>
    </xf>
    <xf numFmtId="0" fontId="73" fillId="55" borderId="0" xfId="91" applyFont="1" applyFill="1" applyProtection="1">
      <alignment/>
      <protection/>
    </xf>
    <xf numFmtId="14" fontId="73" fillId="55" borderId="0" xfId="91" applyNumberFormat="1" applyFont="1" applyFill="1" applyProtection="1">
      <alignment/>
      <protection/>
    </xf>
    <xf numFmtId="176" fontId="2" fillId="0" borderId="19" xfId="91" applyNumberFormat="1" applyFont="1" applyFill="1" applyBorder="1" applyAlignment="1" applyProtection="1">
      <alignment horizontal="right"/>
      <protection locked="0"/>
    </xf>
    <xf numFmtId="176" fontId="2" fillId="55" borderId="19" xfId="91" applyNumberFormat="1" applyFont="1" applyFill="1" applyBorder="1" applyAlignment="1" applyProtection="1">
      <alignment horizontal="right" wrapText="1"/>
      <protection locked="0"/>
    </xf>
    <xf numFmtId="0" fontId="14" fillId="55" borderId="0" xfId="91" applyFont="1" applyFill="1" applyBorder="1" applyAlignment="1">
      <alignment horizontal="center" vertical="center" wrapText="1"/>
      <protection/>
    </xf>
    <xf numFmtId="0" fontId="2" fillId="55" borderId="0" xfId="91" applyFill="1" applyAlignment="1">
      <alignment horizontal="center" vertical="center" wrapText="1"/>
      <protection/>
    </xf>
    <xf numFmtId="0" fontId="2" fillId="55" borderId="19" xfId="91" applyFont="1" applyFill="1" applyBorder="1" applyAlignment="1">
      <alignment horizontal="left" vertical="center" wrapText="1"/>
      <protection/>
    </xf>
    <xf numFmtId="0" fontId="8" fillId="55" borderId="19" xfId="91" applyFont="1" applyFill="1" applyBorder="1" applyAlignment="1" applyProtection="1">
      <alignment horizontal="center" vertical="center" wrapText="1"/>
      <protection/>
    </xf>
    <xf numFmtId="0" fontId="2" fillId="55" borderId="23" xfId="91" applyFont="1" applyFill="1" applyBorder="1" applyAlignment="1">
      <alignment horizontal="left" vertical="center"/>
      <protection/>
    </xf>
    <xf numFmtId="0" fontId="2" fillId="55" borderId="24" xfId="91" applyFont="1" applyFill="1" applyBorder="1" applyAlignment="1">
      <alignment horizontal="left" vertical="center"/>
      <protection/>
    </xf>
    <xf numFmtId="0" fontId="2" fillId="55" borderId="25" xfId="91" applyFont="1" applyFill="1" applyBorder="1" applyAlignment="1">
      <alignment horizontal="left" vertical="center"/>
      <protection/>
    </xf>
    <xf numFmtId="0" fontId="2" fillId="55" borderId="23" xfId="91" applyFont="1" applyFill="1" applyBorder="1" applyAlignment="1" applyProtection="1">
      <alignment horizontal="center" vertical="center"/>
      <protection/>
    </xf>
    <xf numFmtId="0" fontId="2" fillId="55" borderId="24" xfId="91" applyFill="1" applyBorder="1" applyAlignment="1" applyProtection="1">
      <alignment horizontal="center" vertical="center"/>
      <protection/>
    </xf>
    <xf numFmtId="0" fontId="2" fillId="55" borderId="25" xfId="91" applyFill="1" applyBorder="1" applyAlignment="1" applyProtection="1">
      <alignment horizontal="center" vertical="center"/>
      <protection/>
    </xf>
    <xf numFmtId="0" fontId="8" fillId="55" borderId="23" xfId="91" applyFont="1" applyFill="1" applyBorder="1" applyAlignment="1">
      <alignment horizontal="left" vertical="center" wrapText="1"/>
      <protection/>
    </xf>
    <xf numFmtId="0" fontId="2" fillId="55" borderId="24" xfId="91" applyFont="1" applyFill="1" applyBorder="1" applyAlignment="1">
      <alignment horizontal="left" vertical="center" wrapText="1"/>
      <protection/>
    </xf>
    <xf numFmtId="0" fontId="2" fillId="55" borderId="25" xfId="91" applyFont="1" applyFill="1" applyBorder="1" applyAlignment="1">
      <alignment horizontal="left" vertical="center" wrapText="1"/>
      <protection/>
    </xf>
    <xf numFmtId="0" fontId="2" fillId="55" borderId="23" xfId="91" applyFont="1" applyFill="1" applyBorder="1" applyAlignment="1" applyProtection="1">
      <alignment horizontal="center" vertical="center" wrapText="1"/>
      <protection/>
    </xf>
    <xf numFmtId="0" fontId="2" fillId="55" borderId="24" xfId="91" applyFont="1" applyFill="1" applyBorder="1" applyAlignment="1" applyProtection="1">
      <alignment horizontal="center" vertical="center" wrapText="1"/>
      <protection/>
    </xf>
    <xf numFmtId="0" fontId="2" fillId="55" borderId="25" xfId="91" applyFont="1" applyFill="1" applyBorder="1" applyAlignment="1" applyProtection="1">
      <alignment horizontal="center" vertical="center" wrapText="1"/>
      <protection/>
    </xf>
    <xf numFmtId="49" fontId="13" fillId="55" borderId="21" xfId="91" applyNumberFormat="1" applyFont="1" applyFill="1" applyBorder="1" applyAlignment="1" applyProtection="1">
      <alignment horizontal="center" vertical="top" wrapText="1"/>
      <protection/>
    </xf>
    <xf numFmtId="0" fontId="8" fillId="56" borderId="0" xfId="91" applyFont="1" applyFill="1" applyBorder="1" applyAlignment="1">
      <alignment horizontal="right" vertical="center" wrapText="1"/>
      <protection/>
    </xf>
    <xf numFmtId="0" fontId="45" fillId="55" borderId="20" xfId="91" applyNumberFormat="1" applyFont="1" applyFill="1" applyBorder="1" applyAlignment="1" applyProtection="1">
      <alignment horizontal="center" wrapText="1"/>
      <protection/>
    </xf>
    <xf numFmtId="0" fontId="13" fillId="55" borderId="21" xfId="91" applyFont="1" applyFill="1" applyBorder="1" applyAlignment="1" applyProtection="1">
      <alignment horizontal="center" vertical="top" wrapText="1"/>
      <protection/>
    </xf>
    <xf numFmtId="0" fontId="14" fillId="55" borderId="0" xfId="91" applyFont="1" applyFill="1" applyBorder="1" applyAlignment="1">
      <alignment horizontal="left" vertical="center" wrapText="1"/>
      <protection/>
    </xf>
    <xf numFmtId="0" fontId="2" fillId="55" borderId="0" xfId="91" applyFill="1" applyAlignment="1">
      <alignment horizontal="left" vertical="center" wrapText="1"/>
      <protection/>
    </xf>
    <xf numFmtId="0" fontId="45" fillId="55" borderId="20" xfId="90" applyNumberFormat="1" applyFont="1" applyFill="1" applyBorder="1" applyAlignment="1" applyProtection="1">
      <alignment horizontal="center" wrapText="1"/>
      <protection/>
    </xf>
    <xf numFmtId="0" fontId="13" fillId="55" borderId="0" xfId="90" applyFont="1" applyFill="1" applyBorder="1" applyAlignment="1" applyProtection="1">
      <alignment horizontal="center" vertical="top" wrapText="1"/>
      <protection/>
    </xf>
    <xf numFmtId="0" fontId="13" fillId="55" borderId="0" xfId="90" applyFont="1" applyFill="1" applyBorder="1" applyAlignment="1" applyProtection="1">
      <alignment horizontal="center" vertical="top" wrapText="1"/>
      <protection/>
    </xf>
    <xf numFmtId="0" fontId="17" fillId="58" borderId="19" xfId="91" applyNumberFormat="1" applyFont="1" applyFill="1" applyBorder="1" applyAlignment="1">
      <alignment horizontal="center" vertical="center" wrapText="1"/>
      <protection/>
    </xf>
    <xf numFmtId="0" fontId="13" fillId="55" borderId="19" xfId="91" applyFont="1" applyFill="1" applyBorder="1" applyAlignment="1">
      <alignment horizontal="center" vertical="center" wrapText="1"/>
      <protection/>
    </xf>
    <xf numFmtId="49" fontId="13" fillId="55" borderId="19" xfId="91" applyNumberFormat="1" applyFont="1" applyFill="1" applyBorder="1" applyAlignment="1">
      <alignment horizontal="center" vertical="center" wrapText="1"/>
      <protection/>
    </xf>
    <xf numFmtId="0" fontId="2" fillId="55" borderId="19" xfId="91" applyFont="1" applyFill="1" applyBorder="1" applyAlignment="1">
      <alignment horizontal="center" vertical="center" wrapText="1"/>
      <protection/>
    </xf>
    <xf numFmtId="0" fontId="2" fillId="55" borderId="19" xfId="91" applyFont="1" applyFill="1" applyBorder="1">
      <alignment/>
      <protection/>
    </xf>
    <xf numFmtId="0" fontId="2" fillId="55" borderId="19" xfId="91" applyFont="1" applyFill="1" applyBorder="1" applyAlignment="1">
      <alignment wrapText="1"/>
      <protection/>
    </xf>
    <xf numFmtId="0" fontId="17" fillId="59" borderId="19" xfId="91" applyNumberFormat="1" applyFont="1" applyFill="1" applyBorder="1" applyAlignment="1">
      <alignment horizontal="center" vertical="center" wrapText="1"/>
      <protection/>
    </xf>
    <xf numFmtId="0" fontId="2" fillId="0" borderId="23" xfId="91" applyFont="1" applyFill="1" applyBorder="1" applyAlignment="1">
      <alignment horizontal="center" vertical="center"/>
      <protection/>
    </xf>
    <xf numFmtId="0" fontId="2" fillId="0" borderId="25" xfId="91" applyFont="1" applyFill="1" applyBorder="1" applyAlignment="1">
      <alignment horizontal="center" vertical="center"/>
      <protection/>
    </xf>
    <xf numFmtId="0" fontId="2" fillId="55" borderId="23" xfId="91" applyFont="1" applyFill="1" applyBorder="1" applyAlignment="1">
      <alignment horizontal="center" vertical="center" wrapText="1"/>
      <protection/>
    </xf>
    <xf numFmtId="0" fontId="2" fillId="55" borderId="25" xfId="91" applyFont="1" applyFill="1" applyBorder="1" applyAlignment="1">
      <alignment horizontal="center" vertical="center" wrapText="1"/>
      <protection/>
    </xf>
    <xf numFmtId="0" fontId="2" fillId="55" borderId="20" xfId="91" applyFont="1" applyFill="1" applyBorder="1" applyAlignment="1" applyProtection="1">
      <alignment horizontal="center"/>
      <protection locked="0"/>
    </xf>
    <xf numFmtId="0" fontId="20" fillId="55" borderId="21" xfId="91" applyFont="1" applyFill="1" applyBorder="1" applyAlignment="1">
      <alignment horizontal="center" vertical="top"/>
      <protection/>
    </xf>
    <xf numFmtId="0" fontId="2" fillId="0" borderId="19" xfId="91" applyFont="1" applyFill="1" applyBorder="1" applyAlignment="1">
      <alignment horizontal="center"/>
      <protection/>
    </xf>
    <xf numFmtId="0" fontId="20" fillId="55" borderId="0" xfId="91" applyFont="1" applyFill="1" applyBorder="1" applyAlignment="1">
      <alignment horizontal="center" vertical="top"/>
      <protection/>
    </xf>
    <xf numFmtId="49" fontId="2" fillId="55" borderId="20" xfId="91" applyNumberFormat="1" applyFont="1" applyFill="1" applyBorder="1" applyAlignment="1" applyProtection="1">
      <alignment horizontal="center"/>
      <protection locked="0"/>
    </xf>
    <xf numFmtId="0" fontId="20" fillId="55" borderId="21" xfId="91" applyFont="1" applyFill="1" applyBorder="1" applyAlignment="1">
      <alignment horizontal="center" vertical="top" wrapText="1"/>
      <protection/>
    </xf>
    <xf numFmtId="0" fontId="71" fillId="55" borderId="19" xfId="0" applyFont="1" applyFill="1" applyBorder="1" applyAlignment="1">
      <alignment horizontal="center" vertical="center" wrapText="1"/>
    </xf>
    <xf numFmtId="0" fontId="2" fillId="55" borderId="20" xfId="91" applyFont="1" applyFill="1" applyBorder="1" applyAlignment="1" applyProtection="1">
      <alignment horizontal="center" wrapText="1"/>
      <protection locked="0"/>
    </xf>
    <xf numFmtId="0" fontId="20" fillId="55" borderId="0" xfId="91" applyFont="1" applyFill="1" applyAlignment="1">
      <alignment horizontal="center" vertical="top"/>
      <protection/>
    </xf>
    <xf numFmtId="0" fontId="17" fillId="59" borderId="19" xfId="91" applyFont="1" applyFill="1" applyBorder="1" applyAlignment="1">
      <alignment horizontal="center" vertical="center" wrapText="1"/>
      <protection/>
    </xf>
    <xf numFmtId="0" fontId="2" fillId="55" borderId="22" xfId="91" applyFont="1" applyFill="1" applyBorder="1" applyAlignment="1">
      <alignment horizontal="center" vertical="center" wrapText="1"/>
      <protection/>
    </xf>
    <xf numFmtId="0" fontId="13" fillId="46" borderId="0" xfId="108" applyFill="1" applyAlignment="1">
      <alignment horizontal="center" vertical="center" wrapText="1"/>
      <protection/>
    </xf>
    <xf numFmtId="0" fontId="19" fillId="0" borderId="0" xfId="107" applyFont="1" applyAlignment="1">
      <alignment horizontal="center" wrapText="1"/>
      <protection/>
    </xf>
    <xf numFmtId="176" fontId="2" fillId="57" borderId="19" xfId="91" applyNumberFormat="1" applyFont="1" applyFill="1" applyBorder="1" applyAlignment="1" applyProtection="1">
      <alignment horizontal="right" wrapText="1"/>
      <protection/>
    </xf>
    <xf numFmtId="176" fontId="71" fillId="55" borderId="19" xfId="0" applyNumberFormat="1" applyFont="1" applyFill="1" applyBorder="1" applyAlignment="1" applyProtection="1">
      <alignment/>
      <protection locked="0"/>
    </xf>
    <xf numFmtId="3" fontId="2" fillId="57" borderId="19" xfId="91" applyNumberFormat="1" applyFont="1" applyFill="1" applyBorder="1" applyAlignment="1" applyProtection="1">
      <alignment horizontal="right" wrapText="1"/>
      <protection/>
    </xf>
    <xf numFmtId="3" fontId="2" fillId="55" borderId="19" xfId="91" applyNumberFormat="1" applyFont="1" applyFill="1" applyBorder="1" applyAlignment="1" applyProtection="1">
      <alignment horizontal="center" vertical="center" wrapText="1"/>
      <protection/>
    </xf>
    <xf numFmtId="3" fontId="71" fillId="55" borderId="19" xfId="0" applyNumberFormat="1" applyFont="1" applyFill="1" applyBorder="1" applyAlignment="1" applyProtection="1">
      <alignment/>
      <protection locked="0"/>
    </xf>
    <xf numFmtId="176" fontId="2" fillId="55" borderId="19" xfId="91" applyNumberFormat="1" applyFont="1" applyFill="1" applyBorder="1" applyAlignment="1" applyProtection="1">
      <alignment horizontal="center" vertical="center" wrapText="1"/>
      <protection/>
    </xf>
  </cellXfs>
  <cellStyles count="113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Гиперссылка 2" xfId="69"/>
    <cellStyle name="Гиперссылка_Агинский БАО_1-Subvencii_0407" xfId="70"/>
    <cellStyle name="Currency" xfId="71"/>
    <cellStyle name="Currency [0]" xfId="72"/>
    <cellStyle name="Денежный 2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2" xfId="90"/>
    <cellStyle name="Обычный 2 2" xfId="91"/>
    <cellStyle name="Обычный 2 2 2" xfId="92"/>
    <cellStyle name="Обычный 2 2_17-oper_новая" xfId="93"/>
    <cellStyle name="Обычный 2 3" xfId="94"/>
    <cellStyle name="Обычный 2 4" xfId="95"/>
    <cellStyle name="Обычный 2_1-OIP Сведения о реквизитах лесного плана субъекта РФ " xfId="96"/>
    <cellStyle name="Обычный 3" xfId="97"/>
    <cellStyle name="Обычный 3 2" xfId="98"/>
    <cellStyle name="Обычный 3 3" xfId="99"/>
    <cellStyle name="Обычный 3 3 2" xfId="100"/>
    <cellStyle name="Обычный 4" xfId="101"/>
    <cellStyle name="Обычный 4 2" xfId="102"/>
    <cellStyle name="Обычный 5" xfId="103"/>
    <cellStyle name="Обычный 6" xfId="104"/>
    <cellStyle name="Обычный 7" xfId="105"/>
    <cellStyle name="Обычный 7 2" xfId="106"/>
    <cellStyle name="Обычный_1-Тоrgi" xfId="107"/>
    <cellStyle name="Обычный_5-LX" xfId="108"/>
    <cellStyle name="Плохой" xfId="109"/>
    <cellStyle name="Плохой 2" xfId="110"/>
    <cellStyle name="Пояснение" xfId="111"/>
    <cellStyle name="Пояснение 2" xfId="112"/>
    <cellStyle name="Примечание" xfId="113"/>
    <cellStyle name="Примечание 2" xfId="114"/>
    <cellStyle name="Percent" xfId="115"/>
    <cellStyle name="Связанная ячейка" xfId="116"/>
    <cellStyle name="Связанная ячейка 2" xfId="117"/>
    <cellStyle name="Текст предупреждения" xfId="118"/>
    <cellStyle name="Текст предупреждения 2" xfId="119"/>
    <cellStyle name="Тысячи [0]_sl100" xfId="120"/>
    <cellStyle name="Тысячи_sl100" xfId="121"/>
    <cellStyle name="Comma" xfId="122"/>
    <cellStyle name="Comma [0]" xfId="123"/>
    <cellStyle name="Финансовый 2" xfId="124"/>
    <cellStyle name="Хороший" xfId="125"/>
    <cellStyle name="Хороший 2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666750</xdr:colOff>
      <xdr:row>8</xdr:row>
      <xdr:rowOff>0</xdr:rowOff>
    </xdr:from>
    <xdr:to>
      <xdr:col>11</xdr:col>
      <xdr:colOff>657225</xdr:colOff>
      <xdr:row>10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08597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28</xdr:row>
      <xdr:rowOff>180975</xdr:rowOff>
    </xdr:from>
    <xdr:to>
      <xdr:col>3</xdr:col>
      <xdr:colOff>28575</xdr:colOff>
      <xdr:row>30</xdr:row>
      <xdr:rowOff>161925</xdr:rowOff>
    </xdr:to>
    <xdr:sp>
      <xdr:nvSpPr>
        <xdr:cNvPr id="1" name="Прямоугольник 1"/>
        <xdr:cNvSpPr>
          <a:spLocks/>
        </xdr:cNvSpPr>
      </xdr:nvSpPr>
      <xdr:spPr>
        <a:xfrm>
          <a:off x="4600575" y="7467600"/>
          <a:ext cx="28575" cy="4953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1228725</xdr:colOff>
      <xdr:row>28</xdr:row>
      <xdr:rowOff>209550</xdr:rowOff>
    </xdr:from>
    <xdr:to>
      <xdr:col>5</xdr:col>
      <xdr:colOff>28575</xdr:colOff>
      <xdr:row>29</xdr:row>
      <xdr:rowOff>114300</xdr:rowOff>
    </xdr:to>
    <xdr:sp>
      <xdr:nvSpPr>
        <xdr:cNvPr id="2" name="Прямоугольник 2"/>
        <xdr:cNvSpPr>
          <a:spLocks/>
        </xdr:cNvSpPr>
      </xdr:nvSpPr>
      <xdr:spPr>
        <a:xfrm>
          <a:off x="7058025" y="7496175"/>
          <a:ext cx="28575" cy="2286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9.243\&#1086;&#1073;&#1097;&#1080;&#1077;%20&#1087;&#1088;&#1086;&#1077;&#1082;&#1090;&#1099;\&#1044;&#1086;&#1082;&#1091;&#1084;&#1077;&#1085;&#1090;&#1099;\&#1060;&#1086;&#1088;&#1084;&#1072;%201-&#1055;&#1057;\&#1048;&#1085;&#1089;&#1090;&#1088;&#1091;&#1084;&#1077;&#1085;&#1090;&#1072;&#1088;&#1080;&#1081;\&#1060;&#1086;&#1088;&#1084;&#1072;%20&#1086;%20&#1088;&#1077;&#1075;&#1080;&#1089;&#1090;&#1088;&#1072;&#1094;&#1080;&#1080;%20&#1087;&#1088;&#1072;&#1074;&#1072;%20&#1089;&#1086;&#1073;&#1089;&#1090;&#1074;&#1077;&#1085;&#1085;&#1086;&#1089;&#1090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90215"/>
      <sheetName val="Субъекты_РФ"/>
      <sheetName val="Площадь_УЛ"/>
    </sheetNames>
    <sheetDataSet>
      <sheetData sheetId="1">
        <row r="2">
          <cell r="C2" t="str">
            <v>Алтайский край</v>
          </cell>
          <cell r="D2" t="str">
            <v>17</v>
          </cell>
          <cell r="E2" t="str">
            <v>055</v>
          </cell>
        </row>
        <row r="3">
          <cell r="C3" t="str">
            <v>Амурская область</v>
          </cell>
          <cell r="D3" t="str">
            <v>23</v>
          </cell>
          <cell r="E3" t="str">
            <v>068</v>
          </cell>
        </row>
        <row r="4">
          <cell r="C4" t="str">
            <v>Архангельская область</v>
          </cell>
          <cell r="D4" t="str">
            <v>24</v>
          </cell>
          <cell r="E4" t="str">
            <v>001</v>
          </cell>
        </row>
        <row r="5">
          <cell r="C5" t="str">
            <v>Астраханская область</v>
          </cell>
          <cell r="D5" t="str">
            <v>25</v>
          </cell>
          <cell r="E5" t="str">
            <v>032</v>
          </cell>
        </row>
        <row r="6">
          <cell r="C6" t="str">
            <v>Белгородская область</v>
          </cell>
          <cell r="D6" t="str">
            <v>26</v>
          </cell>
          <cell r="E6" t="str">
            <v>027</v>
          </cell>
        </row>
        <row r="7">
          <cell r="C7" t="str">
            <v>Брянская область</v>
          </cell>
          <cell r="D7" t="str">
            <v>27</v>
          </cell>
          <cell r="E7" t="str">
            <v>009</v>
          </cell>
        </row>
        <row r="8">
          <cell r="C8" t="str">
            <v>Владимирская область</v>
          </cell>
          <cell r="D8" t="str">
            <v>28</v>
          </cell>
          <cell r="E8" t="str">
            <v>010</v>
          </cell>
        </row>
        <row r="9">
          <cell r="C9" t="str">
            <v>Волгоградская область</v>
          </cell>
          <cell r="D9" t="str">
            <v>29</v>
          </cell>
          <cell r="E9" t="str">
            <v>033</v>
          </cell>
        </row>
        <row r="10">
          <cell r="C10" t="str">
            <v>Вологодская область</v>
          </cell>
          <cell r="D10" t="str">
            <v>30</v>
          </cell>
          <cell r="E10" t="str">
            <v>002</v>
          </cell>
        </row>
        <row r="11">
          <cell r="C11" t="str">
            <v>Воронежская область</v>
          </cell>
          <cell r="D11" t="str">
            <v>31</v>
          </cell>
          <cell r="E11" t="str">
            <v>028</v>
          </cell>
        </row>
        <row r="12">
          <cell r="C12" t="str">
            <v>Еврейская автономная область</v>
          </cell>
          <cell r="D12" t="str">
            <v>78</v>
          </cell>
          <cell r="E12" t="str">
            <v>096</v>
          </cell>
        </row>
        <row r="13">
          <cell r="C13" t="str">
            <v>Забайкальский край</v>
          </cell>
          <cell r="D13" t="str">
            <v>91</v>
          </cell>
          <cell r="E13" t="str">
            <v>063</v>
          </cell>
        </row>
        <row r="14">
          <cell r="C14" t="str">
            <v>Ивановская область</v>
          </cell>
          <cell r="D14" t="str">
            <v>33</v>
          </cell>
          <cell r="E14" t="str">
            <v>011</v>
          </cell>
        </row>
        <row r="15">
          <cell r="C15" t="str">
            <v>Иркутская область</v>
          </cell>
          <cell r="D15" t="str">
            <v>34</v>
          </cell>
          <cell r="E15" t="str">
            <v>062</v>
          </cell>
        </row>
        <row r="16">
          <cell r="C16" t="str">
            <v>Кабардино-Балкарская Республика</v>
          </cell>
          <cell r="D16" t="str">
            <v>04</v>
          </cell>
          <cell r="E16" t="str">
            <v>044</v>
          </cell>
        </row>
        <row r="17">
          <cell r="C17" t="str">
            <v>Калининградская область</v>
          </cell>
          <cell r="D17" t="str">
            <v>35</v>
          </cell>
          <cell r="E17" t="str">
            <v>073</v>
          </cell>
        </row>
        <row r="18">
          <cell r="C18" t="str">
            <v>Калужская область</v>
          </cell>
          <cell r="D18" t="str">
            <v>37</v>
          </cell>
          <cell r="E18" t="str">
            <v>013</v>
          </cell>
        </row>
        <row r="19">
          <cell r="C19" t="str">
            <v>Камчатский край</v>
          </cell>
          <cell r="D19" t="str">
            <v>38</v>
          </cell>
          <cell r="E19" t="str">
            <v>069</v>
          </cell>
        </row>
        <row r="20">
          <cell r="C20" t="str">
            <v>Карачаево-Черкесская Республика</v>
          </cell>
          <cell r="D20" t="str">
            <v>79</v>
          </cell>
          <cell r="E20" t="str">
            <v>088</v>
          </cell>
        </row>
        <row r="21">
          <cell r="C21" t="str">
            <v>Кемеровская область</v>
          </cell>
          <cell r="D21" t="str">
            <v>39</v>
          </cell>
          <cell r="E21" t="str">
            <v>056</v>
          </cell>
        </row>
        <row r="22">
          <cell r="C22" t="str">
            <v>Кировская область</v>
          </cell>
          <cell r="D22" t="str">
            <v>40</v>
          </cell>
          <cell r="E22" t="str">
            <v>023</v>
          </cell>
        </row>
        <row r="23">
          <cell r="C23" t="str">
            <v>Костромская область</v>
          </cell>
          <cell r="D23" t="str">
            <v>41</v>
          </cell>
          <cell r="E23" t="str">
            <v>014</v>
          </cell>
        </row>
        <row r="24">
          <cell r="C24" t="str">
            <v>Краснодарский край</v>
          </cell>
          <cell r="D24" t="str">
            <v>18</v>
          </cell>
          <cell r="E24" t="str">
            <v>040</v>
          </cell>
        </row>
        <row r="25">
          <cell r="C25" t="str">
            <v>Красноярский край</v>
          </cell>
          <cell r="D25" t="str">
            <v>19</v>
          </cell>
          <cell r="E25" t="str">
            <v>061</v>
          </cell>
        </row>
        <row r="26">
          <cell r="C26" t="str">
            <v>Курганская область</v>
          </cell>
          <cell r="D26" t="str">
            <v>43</v>
          </cell>
          <cell r="E26" t="str">
            <v>047</v>
          </cell>
        </row>
        <row r="27">
          <cell r="C27" t="str">
            <v>Курская область</v>
          </cell>
          <cell r="D27" t="str">
            <v>44</v>
          </cell>
          <cell r="E27" t="str">
            <v>029</v>
          </cell>
        </row>
        <row r="28">
          <cell r="C28" t="str">
            <v>Ленинградская область</v>
          </cell>
          <cell r="D28" t="str">
            <v>45</v>
          </cell>
          <cell r="E28" t="str">
            <v>006</v>
          </cell>
        </row>
        <row r="29">
          <cell r="C29" t="str">
            <v>Липецкая область</v>
          </cell>
          <cell r="D29" t="str">
            <v>46</v>
          </cell>
          <cell r="E29" t="str">
            <v>030</v>
          </cell>
        </row>
        <row r="30">
          <cell r="C30" t="str">
            <v>Магаданская область</v>
          </cell>
          <cell r="D30" t="str">
            <v>47</v>
          </cell>
          <cell r="E30" t="str">
            <v>070</v>
          </cell>
        </row>
        <row r="31">
          <cell r="C31" t="str">
            <v>Московская область</v>
          </cell>
          <cell r="D31" t="str">
            <v>48</v>
          </cell>
          <cell r="E31" t="str">
            <v>016</v>
          </cell>
        </row>
        <row r="32">
          <cell r="C32" t="str">
            <v>Мурманская область</v>
          </cell>
          <cell r="D32" t="str">
            <v>49</v>
          </cell>
          <cell r="E32" t="str">
            <v>003</v>
          </cell>
        </row>
        <row r="33">
          <cell r="C33" t="str">
            <v>Ненецкий автономный округ</v>
          </cell>
          <cell r="D33" t="str">
            <v>84</v>
          </cell>
          <cell r="E33" t="str">
            <v>199</v>
          </cell>
        </row>
        <row r="34">
          <cell r="C34" t="str">
            <v>Нижегородская область</v>
          </cell>
          <cell r="D34" t="str">
            <v>32</v>
          </cell>
          <cell r="E34" t="str">
            <v>022</v>
          </cell>
        </row>
        <row r="35">
          <cell r="C35" t="str">
            <v>Новгородская область</v>
          </cell>
          <cell r="D35" t="str">
            <v>50</v>
          </cell>
          <cell r="E35" t="str">
            <v>007</v>
          </cell>
        </row>
        <row r="36">
          <cell r="C36" t="str">
            <v>Новосибирская область</v>
          </cell>
          <cell r="D36" t="str">
            <v>51</v>
          </cell>
          <cell r="E36" t="str">
            <v>057</v>
          </cell>
        </row>
        <row r="37">
          <cell r="C37" t="str">
            <v>Омская область</v>
          </cell>
          <cell r="D37" t="str">
            <v>52</v>
          </cell>
          <cell r="E37" t="str">
            <v>058</v>
          </cell>
        </row>
        <row r="38">
          <cell r="C38" t="str">
            <v>Оренбургская область</v>
          </cell>
          <cell r="D38" t="str">
            <v>53</v>
          </cell>
          <cell r="E38" t="str">
            <v>048</v>
          </cell>
        </row>
        <row r="39">
          <cell r="C39" t="str">
            <v>Орловская область</v>
          </cell>
          <cell r="D39" t="str">
            <v>54</v>
          </cell>
          <cell r="E39" t="str">
            <v>017</v>
          </cell>
        </row>
        <row r="40">
          <cell r="C40" t="str">
            <v>Пензенская область</v>
          </cell>
          <cell r="D40" t="str">
            <v>55</v>
          </cell>
          <cell r="E40" t="str">
            <v>035</v>
          </cell>
        </row>
        <row r="41">
          <cell r="C41" t="str">
            <v>Пермский край</v>
          </cell>
          <cell r="D41" t="str">
            <v>56</v>
          </cell>
          <cell r="E41" t="str">
            <v>050</v>
          </cell>
        </row>
        <row r="42">
          <cell r="C42" t="str">
            <v>Приморский край</v>
          </cell>
          <cell r="D42" t="str">
            <v>20</v>
          </cell>
          <cell r="E42" t="str">
            <v>066</v>
          </cell>
        </row>
        <row r="43">
          <cell r="C43" t="str">
            <v>Псковская область</v>
          </cell>
          <cell r="D43" t="str">
            <v>57</v>
          </cell>
          <cell r="E43" t="str">
            <v>008</v>
          </cell>
        </row>
        <row r="44">
          <cell r="C44" t="str">
            <v>Республика Адыгея (Адыгея)</v>
          </cell>
          <cell r="D44" t="str">
            <v>76</v>
          </cell>
          <cell r="E44" t="str">
            <v>086</v>
          </cell>
        </row>
        <row r="45">
          <cell r="C45" t="str">
            <v>Республика Алтай</v>
          </cell>
          <cell r="D45" t="str">
            <v>77</v>
          </cell>
          <cell r="E45" t="str">
            <v>084</v>
          </cell>
        </row>
        <row r="46">
          <cell r="C46" t="str">
            <v>Республика Башкортостан</v>
          </cell>
          <cell r="D46" t="str">
            <v>01</v>
          </cell>
          <cell r="E46" t="str">
            <v>053</v>
          </cell>
        </row>
        <row r="47">
          <cell r="C47" t="str">
            <v>Республика Бурятия</v>
          </cell>
          <cell r="D47" t="str">
            <v>02</v>
          </cell>
          <cell r="E47" t="str">
            <v>064</v>
          </cell>
        </row>
        <row r="48">
          <cell r="C48" t="str">
            <v>Республика Дагестан</v>
          </cell>
          <cell r="D48" t="str">
            <v>03</v>
          </cell>
          <cell r="E48" t="str">
            <v>043</v>
          </cell>
        </row>
        <row r="49">
          <cell r="C49" t="str">
            <v>Республика Ингушетия</v>
          </cell>
          <cell r="D49" t="str">
            <v>14</v>
          </cell>
          <cell r="E49" t="str">
            <v>094</v>
          </cell>
        </row>
        <row r="50">
          <cell r="C50" t="str">
            <v>Республика Калмыкия</v>
          </cell>
          <cell r="D50" t="str">
            <v>05</v>
          </cell>
          <cell r="E50" t="str">
            <v>038</v>
          </cell>
        </row>
        <row r="51">
          <cell r="C51" t="str">
            <v>Республика Карелия</v>
          </cell>
          <cell r="D51" t="str">
            <v>06</v>
          </cell>
          <cell r="E51" t="str">
            <v>004</v>
          </cell>
        </row>
        <row r="52">
          <cell r="C52" t="str">
            <v>Республика Коми</v>
          </cell>
          <cell r="D52" t="str">
            <v>07</v>
          </cell>
          <cell r="E52" t="str">
            <v>005</v>
          </cell>
        </row>
        <row r="53">
          <cell r="C53" t="str">
            <v>Республика Марий Эл</v>
          </cell>
          <cell r="D53" t="str">
            <v>08</v>
          </cell>
          <cell r="E53" t="str">
            <v>024</v>
          </cell>
        </row>
        <row r="54">
          <cell r="C54" t="str">
            <v>Республика Мордовия</v>
          </cell>
          <cell r="D54" t="str">
            <v>09</v>
          </cell>
          <cell r="E54" t="str">
            <v>025</v>
          </cell>
        </row>
        <row r="55">
          <cell r="C55" t="str">
            <v>Республика Саха (Якутия)</v>
          </cell>
          <cell r="D55" t="str">
            <v>16</v>
          </cell>
          <cell r="E55" t="str">
            <v>072</v>
          </cell>
        </row>
        <row r="56">
          <cell r="C56" t="str">
            <v>Республика Северная Осетия - Алания</v>
          </cell>
          <cell r="D56" t="str">
            <v>10</v>
          </cell>
          <cell r="E56" t="str">
            <v>045</v>
          </cell>
        </row>
        <row r="57">
          <cell r="C57" t="str">
            <v>Республика Татарстан (Татарстан)</v>
          </cell>
          <cell r="D57" t="str">
            <v>11</v>
          </cell>
          <cell r="E57" t="str">
            <v>039</v>
          </cell>
        </row>
        <row r="58">
          <cell r="C58" t="str">
            <v>Республика Тыва</v>
          </cell>
          <cell r="D58" t="str">
            <v>12</v>
          </cell>
          <cell r="E58" t="str">
            <v>065</v>
          </cell>
        </row>
        <row r="59">
          <cell r="C59" t="str">
            <v>Республика Хакасия</v>
          </cell>
          <cell r="D59" t="str">
            <v>80</v>
          </cell>
          <cell r="E59" t="str">
            <v>085</v>
          </cell>
        </row>
        <row r="60">
          <cell r="C60" t="str">
            <v>Ростовская область</v>
          </cell>
          <cell r="D60" t="str">
            <v>58</v>
          </cell>
          <cell r="E60" t="str">
            <v>042</v>
          </cell>
        </row>
        <row r="61">
          <cell r="C61" t="str">
            <v>Рязанская область</v>
          </cell>
          <cell r="D61" t="str">
            <v>59</v>
          </cell>
          <cell r="E61" t="str">
            <v>018</v>
          </cell>
        </row>
        <row r="62">
          <cell r="C62" t="str">
            <v>Самарская область</v>
          </cell>
          <cell r="D62" t="str">
            <v>42</v>
          </cell>
          <cell r="E62" t="str">
            <v>034</v>
          </cell>
        </row>
        <row r="63">
          <cell r="C63" t="str">
            <v>Саратовская область</v>
          </cell>
          <cell r="D63" t="str">
            <v>60</v>
          </cell>
          <cell r="E63" t="str">
            <v>036</v>
          </cell>
        </row>
        <row r="64">
          <cell r="C64" t="str">
            <v>Сахалинская область</v>
          </cell>
          <cell r="D64" t="str">
            <v>61</v>
          </cell>
          <cell r="E64" t="str">
            <v>071</v>
          </cell>
        </row>
        <row r="65">
          <cell r="C65" t="str">
            <v>Свердловская область</v>
          </cell>
          <cell r="D65" t="str">
            <v>62</v>
          </cell>
          <cell r="E65" t="str">
            <v>051</v>
          </cell>
        </row>
        <row r="66">
          <cell r="C66" t="str">
            <v>Смоленская область</v>
          </cell>
          <cell r="D66" t="str">
            <v>63</v>
          </cell>
          <cell r="E66" t="str">
            <v>019</v>
          </cell>
        </row>
        <row r="67">
          <cell r="C67" t="str">
            <v>Ставропольский край</v>
          </cell>
          <cell r="D67" t="str">
            <v>21</v>
          </cell>
          <cell r="E67" t="str">
            <v>041</v>
          </cell>
        </row>
        <row r="68">
          <cell r="C68" t="str">
            <v>Тамбовская область</v>
          </cell>
          <cell r="D68" t="str">
            <v>64</v>
          </cell>
          <cell r="E68" t="str">
            <v>031</v>
          </cell>
        </row>
        <row r="69">
          <cell r="C69" t="str">
            <v>Тверская область</v>
          </cell>
          <cell r="D69" t="str">
            <v>36</v>
          </cell>
          <cell r="E69" t="str">
            <v>012</v>
          </cell>
        </row>
        <row r="70">
          <cell r="C70" t="str">
            <v>Томская область</v>
          </cell>
          <cell r="D70" t="str">
            <v>65</v>
          </cell>
          <cell r="E70" t="str">
            <v>059</v>
          </cell>
        </row>
        <row r="71">
          <cell r="C71" t="str">
            <v>Тульская область</v>
          </cell>
          <cell r="D71" t="str">
            <v>66</v>
          </cell>
          <cell r="E71" t="str">
            <v>020</v>
          </cell>
        </row>
        <row r="72">
          <cell r="C72" t="str">
            <v>Тюменская область</v>
          </cell>
          <cell r="D72" t="str">
            <v>67</v>
          </cell>
          <cell r="E72" t="str">
            <v>060</v>
          </cell>
        </row>
        <row r="73">
          <cell r="C73" t="str">
            <v>Удмуртская Республика</v>
          </cell>
          <cell r="D73" t="str">
            <v>13</v>
          </cell>
          <cell r="E73" t="str">
            <v>054</v>
          </cell>
        </row>
        <row r="74">
          <cell r="C74" t="str">
            <v>Ульяновская область</v>
          </cell>
          <cell r="D74" t="str">
            <v>68</v>
          </cell>
          <cell r="E74" t="str">
            <v>037</v>
          </cell>
        </row>
        <row r="75">
          <cell r="C75" t="str">
            <v>Хабаровский край</v>
          </cell>
          <cell r="D75" t="str">
            <v>22</v>
          </cell>
          <cell r="E75" t="str">
            <v>067</v>
          </cell>
        </row>
        <row r="76">
          <cell r="C76" t="str">
            <v>Ханты-Мансийский автономный округ - Югра</v>
          </cell>
          <cell r="D76" t="str">
            <v>87</v>
          </cell>
          <cell r="E76" t="str">
            <v>093</v>
          </cell>
        </row>
        <row r="77">
          <cell r="C77" t="str">
            <v>Челябинская область</v>
          </cell>
          <cell r="D77" t="str">
            <v>69</v>
          </cell>
          <cell r="E77" t="str">
            <v>052</v>
          </cell>
        </row>
        <row r="78">
          <cell r="C78" t="str">
            <v>Чеченская Республика</v>
          </cell>
          <cell r="D78" t="str">
            <v>94</v>
          </cell>
          <cell r="E78" t="str">
            <v>046</v>
          </cell>
        </row>
        <row r="79">
          <cell r="C79" t="str">
            <v>Чувашская Республика - Чувашия</v>
          </cell>
          <cell r="D79" t="str">
            <v>15</v>
          </cell>
          <cell r="E79" t="str">
            <v>026</v>
          </cell>
        </row>
        <row r="80">
          <cell r="C80" t="str">
            <v>Чукотский автономный округ</v>
          </cell>
          <cell r="D80" t="str">
            <v>88</v>
          </cell>
          <cell r="E80" t="str">
            <v>089</v>
          </cell>
        </row>
        <row r="81">
          <cell r="C81" t="str">
            <v>Ямало-Ненецкий автономный округ</v>
          </cell>
          <cell r="D81" t="str">
            <v>90</v>
          </cell>
          <cell r="E81" t="str">
            <v>095</v>
          </cell>
        </row>
        <row r="82">
          <cell r="C82" t="str">
            <v>Ярославская область</v>
          </cell>
          <cell r="D82" t="str">
            <v>71</v>
          </cell>
          <cell r="E82" t="str">
            <v>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Z115"/>
  <sheetViews>
    <sheetView showZeros="0" tabSelected="1" zoomScaleSheetLayoutView="100" zoomScalePageLayoutView="0" workbookViewId="0" topLeftCell="A1">
      <selection activeCell="A12" sqref="A12"/>
    </sheetView>
  </sheetViews>
  <sheetFormatPr defaultColWidth="11.57421875" defaultRowHeight="15"/>
  <cols>
    <col min="1" max="1" width="35.00390625" style="1" customWidth="1"/>
    <col min="2" max="2" width="7.140625" style="1" customWidth="1"/>
    <col min="3" max="12" width="11.57421875" style="1" customWidth="1"/>
    <col min="13" max="13" width="9.140625" style="1" customWidth="1"/>
    <col min="14" max="14" width="14.00390625" style="1" bestFit="1" customWidth="1"/>
    <col min="15" max="24" width="11.7109375" style="1" customWidth="1"/>
    <col min="25" max="245" width="9.140625" style="1" customWidth="1"/>
    <col min="246" max="246" width="35.00390625" style="1" customWidth="1"/>
    <col min="247" max="247" width="7.140625" style="1" customWidth="1"/>
    <col min="248" max="16384" width="11.57421875" style="1" customWidth="1"/>
  </cols>
  <sheetData>
    <row r="1" spans="1:25" s="2" customFormat="1" ht="12.75">
      <c r="A1" s="28" t="s">
        <v>83</v>
      </c>
      <c r="B1" s="29" t="s">
        <v>0</v>
      </c>
      <c r="C1" s="30"/>
      <c r="D1" s="30" t="s">
        <v>104</v>
      </c>
      <c r="E1" s="31"/>
      <c r="F1" s="32"/>
      <c r="G1" s="32"/>
      <c r="H1" s="33"/>
      <c r="I1" s="33"/>
      <c r="J1" s="128" t="s">
        <v>139</v>
      </c>
      <c r="K1" s="129"/>
      <c r="L1" s="130">
        <v>45064</v>
      </c>
      <c r="M1" s="65"/>
      <c r="N1" s="62"/>
      <c r="O1" s="34"/>
      <c r="P1" s="34"/>
      <c r="Q1" s="34"/>
      <c r="R1" s="34"/>
      <c r="S1" s="34"/>
      <c r="T1" s="34"/>
      <c r="U1" s="34"/>
      <c r="V1" s="34"/>
      <c r="W1" s="34"/>
      <c r="X1" s="34"/>
      <c r="Y1" s="78"/>
    </row>
    <row r="2" spans="1:25" s="2" customFormat="1" ht="7.5" customHeight="1">
      <c r="A2" s="32"/>
      <c r="B2" s="32"/>
      <c r="C2" s="35"/>
      <c r="D2" s="36"/>
      <c r="E2" s="36"/>
      <c r="F2" s="36"/>
      <c r="G2" s="36"/>
      <c r="H2" s="36"/>
      <c r="I2" s="33"/>
      <c r="J2" s="66"/>
      <c r="K2" s="66"/>
      <c r="L2" s="67"/>
      <c r="M2" s="66"/>
      <c r="N2" s="62"/>
      <c r="O2" s="34"/>
      <c r="P2" s="34"/>
      <c r="Q2" s="34"/>
      <c r="R2" s="34"/>
      <c r="S2" s="34"/>
      <c r="T2" s="34"/>
      <c r="U2" s="34"/>
      <c r="V2" s="34"/>
      <c r="W2" s="34"/>
      <c r="X2" s="34"/>
      <c r="Y2" s="78"/>
    </row>
    <row r="3" spans="1:25" s="2" customFormat="1" ht="28.5" customHeight="1">
      <c r="A3" s="135" t="s">
        <v>54</v>
      </c>
      <c r="B3" s="135"/>
      <c r="C3" s="135"/>
      <c r="D3" s="135"/>
      <c r="E3" s="135"/>
      <c r="F3" s="135"/>
      <c r="G3" s="135"/>
      <c r="H3" s="135"/>
      <c r="I3" s="135"/>
      <c r="J3" s="136" t="s">
        <v>52</v>
      </c>
      <c r="K3" s="136"/>
      <c r="L3" s="136"/>
      <c r="M3" s="62"/>
      <c r="N3" s="62"/>
      <c r="O3" s="34"/>
      <c r="P3" s="34"/>
      <c r="Q3" s="34"/>
      <c r="R3" s="34"/>
      <c r="S3" s="34"/>
      <c r="T3" s="34"/>
      <c r="U3" s="34"/>
      <c r="V3" s="34"/>
      <c r="W3" s="34"/>
      <c r="X3" s="34"/>
      <c r="Y3" s="78"/>
    </row>
    <row r="4" spans="1:25" s="2" customFormat="1" ht="12.75">
      <c r="A4" s="137" t="s">
        <v>111</v>
      </c>
      <c r="B4" s="138"/>
      <c r="C4" s="138"/>
      <c r="D4" s="138"/>
      <c r="E4" s="138"/>
      <c r="F4" s="138"/>
      <c r="G4" s="138"/>
      <c r="H4" s="138"/>
      <c r="I4" s="139"/>
      <c r="J4" s="140" t="s">
        <v>105</v>
      </c>
      <c r="K4" s="141"/>
      <c r="L4" s="142"/>
      <c r="M4" s="62"/>
      <c r="N4" s="62"/>
      <c r="O4" s="34"/>
      <c r="P4" s="34"/>
      <c r="Q4" s="34"/>
      <c r="R4" s="34"/>
      <c r="S4" s="34"/>
      <c r="T4" s="34"/>
      <c r="U4" s="34"/>
      <c r="V4" s="34"/>
      <c r="W4" s="34"/>
      <c r="X4" s="34"/>
      <c r="Y4" s="78"/>
    </row>
    <row r="5" spans="1:25" s="2" customFormat="1" ht="45.75" customHeight="1">
      <c r="A5" s="143" t="s">
        <v>1</v>
      </c>
      <c r="B5" s="144"/>
      <c r="C5" s="144"/>
      <c r="D5" s="144"/>
      <c r="E5" s="144"/>
      <c r="F5" s="144"/>
      <c r="G5" s="144"/>
      <c r="H5" s="144"/>
      <c r="I5" s="145"/>
      <c r="J5" s="146" t="s">
        <v>106</v>
      </c>
      <c r="K5" s="147"/>
      <c r="L5" s="148"/>
      <c r="M5" s="62"/>
      <c r="N5" s="62"/>
      <c r="O5" s="34"/>
      <c r="P5" s="34"/>
      <c r="Q5" s="34"/>
      <c r="R5" s="34"/>
      <c r="S5" s="34"/>
      <c r="T5" s="34"/>
      <c r="U5" s="34"/>
      <c r="V5" s="34"/>
      <c r="W5" s="34"/>
      <c r="X5" s="34"/>
      <c r="Y5" s="78"/>
    </row>
    <row r="6" spans="1:25" s="2" customFormat="1" ht="12.75">
      <c r="A6" s="37"/>
      <c r="B6" s="38"/>
      <c r="C6" s="39"/>
      <c r="D6" s="40"/>
      <c r="E6" s="32"/>
      <c r="F6" s="32"/>
      <c r="G6" s="32"/>
      <c r="H6" s="33"/>
      <c r="I6" s="33"/>
      <c r="J6" s="65"/>
      <c r="K6" s="65"/>
      <c r="L6" s="65"/>
      <c r="M6" s="65"/>
      <c r="N6" s="62"/>
      <c r="O6" s="34"/>
      <c r="P6" s="34"/>
      <c r="Q6" s="34"/>
      <c r="R6" s="34"/>
      <c r="S6" s="34"/>
      <c r="T6" s="34"/>
      <c r="U6" s="34"/>
      <c r="V6" s="34"/>
      <c r="W6" s="34"/>
      <c r="X6" s="34"/>
      <c r="Y6" s="78"/>
    </row>
    <row r="7" spans="1:25" s="2" customFormat="1" ht="36.75" customHeight="1">
      <c r="A7" s="133" t="s">
        <v>107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65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78"/>
    </row>
    <row r="8" spans="1:25" s="2" customFormat="1" ht="7.5" customHeight="1">
      <c r="A8" s="82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65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78"/>
    </row>
    <row r="9" spans="1:26" s="2" customFormat="1" ht="15.75">
      <c r="A9" s="82"/>
      <c r="B9" s="123"/>
      <c r="C9" s="83"/>
      <c r="D9" s="150">
        <f>IF(F9="","",IF(F9="1 квартал","за","за 1 квартал -"))</f>
      </c>
      <c r="E9" s="150"/>
      <c r="F9" s="120"/>
      <c r="G9" s="120"/>
      <c r="H9" s="45" t="s">
        <v>79</v>
      </c>
      <c r="I9" s="83"/>
      <c r="J9" s="83"/>
      <c r="K9" s="83"/>
      <c r="L9" s="83"/>
      <c r="M9" s="83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78"/>
    </row>
    <row r="10" spans="1:26" s="2" customFormat="1" ht="15.75" customHeight="1">
      <c r="A10" s="82"/>
      <c r="B10" s="123"/>
      <c r="C10" s="83"/>
      <c r="D10" s="83"/>
      <c r="E10" s="68"/>
      <c r="F10" s="149" t="s">
        <v>108</v>
      </c>
      <c r="G10" s="149"/>
      <c r="H10" s="62"/>
      <c r="I10" s="83"/>
      <c r="J10" s="83"/>
      <c r="K10" s="83"/>
      <c r="L10" s="83"/>
      <c r="M10" s="83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78"/>
    </row>
    <row r="11" spans="1:25" s="2" customFormat="1" ht="15.75">
      <c r="A11" s="62"/>
      <c r="B11" s="63"/>
      <c r="C11" s="151"/>
      <c r="D11" s="151"/>
      <c r="E11" s="151"/>
      <c r="F11" s="151"/>
      <c r="G11" s="151"/>
      <c r="H11" s="151"/>
      <c r="I11" s="151"/>
      <c r="J11" s="63"/>
      <c r="K11" s="63"/>
      <c r="L11" s="63"/>
      <c r="M11" s="65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78"/>
    </row>
    <row r="12" spans="1:25" s="2" customFormat="1" ht="16.5" customHeight="1">
      <c r="A12" s="62"/>
      <c r="B12" s="41"/>
      <c r="C12" s="152" t="s">
        <v>53</v>
      </c>
      <c r="D12" s="152"/>
      <c r="E12" s="152"/>
      <c r="F12" s="152"/>
      <c r="G12" s="152"/>
      <c r="H12" s="152"/>
      <c r="I12" s="152"/>
      <c r="J12" s="41"/>
      <c r="K12" s="41"/>
      <c r="L12" s="41"/>
      <c r="M12" s="65"/>
      <c r="N12" s="62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78"/>
    </row>
    <row r="13" spans="1:25" s="4" customFormat="1" ht="15.75">
      <c r="A13" s="64"/>
      <c r="B13" s="64"/>
      <c r="C13" s="155"/>
      <c r="D13" s="155"/>
      <c r="E13" s="155"/>
      <c r="F13" s="155"/>
      <c r="G13" s="155"/>
      <c r="H13" s="155"/>
      <c r="I13" s="155"/>
      <c r="J13" s="42"/>
      <c r="K13" s="32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79"/>
    </row>
    <row r="14" spans="1:25" s="4" customFormat="1" ht="12.75" customHeight="1">
      <c r="A14" s="34"/>
      <c r="B14" s="43"/>
      <c r="C14" s="156" t="s">
        <v>134</v>
      </c>
      <c r="D14" s="157"/>
      <c r="E14" s="157"/>
      <c r="F14" s="157"/>
      <c r="G14" s="157"/>
      <c r="H14" s="157"/>
      <c r="I14" s="157"/>
      <c r="J14" s="42"/>
      <c r="K14" s="32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79"/>
    </row>
    <row r="15" spans="1:25" s="4" customFormat="1" ht="12.75" customHeight="1">
      <c r="A15" s="34"/>
      <c r="B15" s="43"/>
      <c r="C15" s="84"/>
      <c r="D15" s="84"/>
      <c r="E15" s="84"/>
      <c r="F15" s="84"/>
      <c r="G15" s="84"/>
      <c r="H15" s="84"/>
      <c r="I15" s="84"/>
      <c r="J15" s="42"/>
      <c r="K15" s="32"/>
      <c r="L15" s="33"/>
      <c r="M15" s="33"/>
      <c r="N15" s="158" t="str">
        <f>IF((COUNTIF(O21:P28,"&lt;&gt;0")+X29+'7-ОИП Раздел 2-3'!I3+'7-ОИП Раздел 2-3'!J14+'7-ОИП Раздел 2-3'!L17)=0,"Ошибок в отчете:0","Ошибок в отчете: "&amp;COUNTIF(O21:P28,"&lt;&gt;0")+X29+'7-ОИП Раздел 2-3'!I3+'7-ОИП Раздел 2-3'!J14+'7-ОИП Раздел 2-3'!L17)</f>
        <v>Ошибок в отчете:0</v>
      </c>
      <c r="O15" s="158"/>
      <c r="P15" s="158"/>
      <c r="Q15" s="33"/>
      <c r="R15" s="33"/>
      <c r="S15" s="33"/>
      <c r="T15" s="33"/>
      <c r="U15" s="33"/>
      <c r="V15" s="33"/>
      <c r="W15" s="33"/>
      <c r="X15" s="33"/>
      <c r="Y15" s="79"/>
    </row>
    <row r="16" spans="1:25" s="2" customFormat="1" ht="18" customHeight="1">
      <c r="A16" s="153" t="s">
        <v>98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33"/>
      <c r="N16" s="158"/>
      <c r="O16" s="158"/>
      <c r="P16" s="158"/>
      <c r="Q16" s="34"/>
      <c r="R16" s="34"/>
      <c r="S16" s="34"/>
      <c r="T16" s="34"/>
      <c r="U16" s="34"/>
      <c r="V16" s="34"/>
      <c r="W16" s="34"/>
      <c r="X16" s="34"/>
      <c r="Y16" s="78"/>
    </row>
    <row r="17" spans="1:25" s="2" customFormat="1" ht="6.75" customHeight="1">
      <c r="A17" s="44"/>
      <c r="B17" s="70"/>
      <c r="C17" s="70"/>
      <c r="D17" s="62"/>
      <c r="E17" s="69"/>
      <c r="F17" s="71"/>
      <c r="G17" s="70"/>
      <c r="H17" s="69"/>
      <c r="I17" s="46"/>
      <c r="J17" s="47"/>
      <c r="K17" s="47"/>
      <c r="L17" s="47"/>
      <c r="M17" s="33"/>
      <c r="N17" s="158"/>
      <c r="O17" s="158"/>
      <c r="P17" s="158"/>
      <c r="Q17" s="34"/>
      <c r="R17" s="34"/>
      <c r="S17" s="34"/>
      <c r="T17" s="34"/>
      <c r="U17" s="34"/>
      <c r="V17" s="34"/>
      <c r="W17" s="34"/>
      <c r="X17" s="34"/>
      <c r="Y17" s="78"/>
    </row>
    <row r="18" spans="1:25" s="2" customFormat="1" ht="15.75" customHeight="1">
      <c r="A18" s="159" t="s">
        <v>2</v>
      </c>
      <c r="B18" s="160" t="s">
        <v>3</v>
      </c>
      <c r="C18" s="159" t="s">
        <v>4</v>
      </c>
      <c r="D18" s="161"/>
      <c r="E18" s="159" t="s">
        <v>5</v>
      </c>
      <c r="F18" s="162"/>
      <c r="G18" s="159" t="s">
        <v>6</v>
      </c>
      <c r="H18" s="161"/>
      <c r="I18" s="159" t="s">
        <v>7</v>
      </c>
      <c r="J18" s="161"/>
      <c r="K18" s="163"/>
      <c r="L18" s="163"/>
      <c r="M18" s="33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78"/>
    </row>
    <row r="19" spans="1:25" s="2" customFormat="1" ht="76.5">
      <c r="A19" s="159"/>
      <c r="B19" s="160"/>
      <c r="C19" s="48" t="s">
        <v>8</v>
      </c>
      <c r="D19" s="48" t="s">
        <v>9</v>
      </c>
      <c r="E19" s="48" t="s">
        <v>8</v>
      </c>
      <c r="F19" s="48" t="s">
        <v>10</v>
      </c>
      <c r="G19" s="48" t="s">
        <v>11</v>
      </c>
      <c r="H19" s="48" t="s">
        <v>9</v>
      </c>
      <c r="I19" s="48" t="s">
        <v>8</v>
      </c>
      <c r="J19" s="48" t="s">
        <v>12</v>
      </c>
      <c r="K19" s="48" t="s">
        <v>9</v>
      </c>
      <c r="L19" s="48" t="s">
        <v>13</v>
      </c>
      <c r="M19" s="33"/>
      <c r="N19" s="158" t="str">
        <f>IF(COUNTIF(O21:P28,"&lt;&gt;0")=0,"Протокол контроля","Ошибок в протоколе: "&amp;COUNTIF(O21:P28,"&lt;&gt;0"))</f>
        <v>Протокол контроля</v>
      </c>
      <c r="O19" s="158"/>
      <c r="P19" s="158"/>
      <c r="Q19" s="34"/>
      <c r="R19" s="34"/>
      <c r="S19" s="34"/>
      <c r="T19" s="34"/>
      <c r="U19" s="34"/>
      <c r="V19" s="34"/>
      <c r="W19" s="34"/>
      <c r="X19" s="34"/>
      <c r="Y19" s="78"/>
    </row>
    <row r="20" spans="1:25" s="3" customFormat="1" ht="12.75">
      <c r="A20" s="48" t="s">
        <v>14</v>
      </c>
      <c r="B20" s="48" t="s">
        <v>55</v>
      </c>
      <c r="C20" s="49">
        <v>1</v>
      </c>
      <c r="D20" s="49">
        <v>2</v>
      </c>
      <c r="E20" s="49">
        <v>3</v>
      </c>
      <c r="F20" s="49">
        <v>4</v>
      </c>
      <c r="G20" s="49">
        <v>5</v>
      </c>
      <c r="H20" s="49">
        <v>6</v>
      </c>
      <c r="I20" s="49">
        <v>7</v>
      </c>
      <c r="J20" s="49">
        <v>8</v>
      </c>
      <c r="K20" s="49">
        <v>9</v>
      </c>
      <c r="L20" s="49">
        <v>10</v>
      </c>
      <c r="M20" s="50"/>
      <c r="N20" s="77" t="s">
        <v>15</v>
      </c>
      <c r="O20" s="76" t="s">
        <v>16</v>
      </c>
      <c r="P20" s="76" t="s">
        <v>17</v>
      </c>
      <c r="Q20" s="51"/>
      <c r="R20" s="51"/>
      <c r="S20" s="51"/>
      <c r="T20" s="51"/>
      <c r="U20" s="51"/>
      <c r="V20" s="51"/>
      <c r="W20" s="51"/>
      <c r="X20" s="51"/>
      <c r="Y20" s="80"/>
    </row>
    <row r="21" spans="1:25" s="3" customFormat="1" ht="15.75" customHeight="1">
      <c r="A21" s="52" t="s">
        <v>100</v>
      </c>
      <c r="B21" s="53" t="s">
        <v>18</v>
      </c>
      <c r="C21" s="184">
        <f aca="true" t="shared" si="0" ref="C21:H21">C22+C30</f>
        <v>0</v>
      </c>
      <c r="D21" s="182">
        <f t="shared" si="0"/>
        <v>0</v>
      </c>
      <c r="E21" s="184">
        <f t="shared" si="0"/>
        <v>0</v>
      </c>
      <c r="F21" s="182">
        <f t="shared" si="0"/>
        <v>0</v>
      </c>
      <c r="G21" s="184">
        <f t="shared" si="0"/>
        <v>0</v>
      </c>
      <c r="H21" s="182">
        <f t="shared" si="0"/>
        <v>0</v>
      </c>
      <c r="I21" s="184">
        <f aca="true" t="shared" si="1" ref="I21:I26">SUM(C21,E21,G21)</f>
        <v>0</v>
      </c>
      <c r="J21" s="184">
        <f>J22+J30</f>
        <v>0</v>
      </c>
      <c r="K21" s="182">
        <f aca="true" t="shared" si="2" ref="K21:K26">SUM(D21,F21,H21)</f>
        <v>0</v>
      </c>
      <c r="L21" s="182">
        <f>L22+L30</f>
        <v>0</v>
      </c>
      <c r="M21" s="50"/>
      <c r="N21" s="77">
        <v>10</v>
      </c>
      <c r="O21" s="111">
        <f aca="true" t="shared" si="3" ref="O21:O26">IF(I21&gt;=J21,0,I21-J21)</f>
        <v>0</v>
      </c>
      <c r="P21" s="111">
        <f aca="true" t="shared" si="4" ref="P21:P26">IF(K21&gt;=L21,0,K21-L21)</f>
        <v>0</v>
      </c>
      <c r="Q21" s="51"/>
      <c r="R21" s="51"/>
      <c r="S21" s="51"/>
      <c r="T21" s="51"/>
      <c r="U21" s="51"/>
      <c r="V21" s="51"/>
      <c r="W21" s="51"/>
      <c r="X21" s="51"/>
      <c r="Y21" s="80"/>
    </row>
    <row r="22" spans="1:25" s="3" customFormat="1" ht="54.75" customHeight="1">
      <c r="A22" s="52" t="s">
        <v>109</v>
      </c>
      <c r="B22" s="53" t="s">
        <v>44</v>
      </c>
      <c r="C22" s="57"/>
      <c r="D22" s="132"/>
      <c r="E22" s="57"/>
      <c r="F22" s="132"/>
      <c r="G22" s="57"/>
      <c r="H22" s="132"/>
      <c r="I22" s="184">
        <f t="shared" si="1"/>
        <v>0</v>
      </c>
      <c r="J22" s="57"/>
      <c r="K22" s="182">
        <f t="shared" si="2"/>
        <v>0</v>
      </c>
      <c r="L22" s="132"/>
      <c r="M22" s="50"/>
      <c r="N22" s="77">
        <v>20</v>
      </c>
      <c r="O22" s="111">
        <f t="shared" si="3"/>
        <v>0</v>
      </c>
      <c r="P22" s="111">
        <f t="shared" si="4"/>
        <v>0</v>
      </c>
      <c r="Q22" s="51"/>
      <c r="R22" s="51"/>
      <c r="S22" s="51"/>
      <c r="T22" s="51"/>
      <c r="U22" s="51"/>
      <c r="V22" s="51"/>
      <c r="W22" s="51"/>
      <c r="X22" s="51"/>
      <c r="Y22" s="80"/>
    </row>
    <row r="23" spans="1:25" s="2" customFormat="1" ht="15.75" customHeight="1">
      <c r="A23" s="75" t="s">
        <v>87</v>
      </c>
      <c r="B23" s="54" t="s">
        <v>19</v>
      </c>
      <c r="C23" s="57"/>
      <c r="D23" s="132"/>
      <c r="E23" s="57"/>
      <c r="F23" s="132"/>
      <c r="G23" s="57"/>
      <c r="H23" s="132"/>
      <c r="I23" s="184">
        <f t="shared" si="1"/>
        <v>0</v>
      </c>
      <c r="J23" s="57"/>
      <c r="K23" s="182">
        <f t="shared" si="2"/>
        <v>0</v>
      </c>
      <c r="L23" s="132"/>
      <c r="M23" s="33"/>
      <c r="N23" s="77">
        <v>21</v>
      </c>
      <c r="O23" s="111">
        <f t="shared" si="3"/>
        <v>0</v>
      </c>
      <c r="P23" s="111">
        <f t="shared" si="4"/>
        <v>0</v>
      </c>
      <c r="Q23" s="34"/>
      <c r="R23" s="34"/>
      <c r="S23" s="34"/>
      <c r="T23" s="34"/>
      <c r="U23" s="34"/>
      <c r="V23" s="34"/>
      <c r="W23" s="34"/>
      <c r="X23" s="34"/>
      <c r="Y23" s="78"/>
    </row>
    <row r="24" spans="1:25" s="3" customFormat="1" ht="29.25" customHeight="1">
      <c r="A24" s="52" t="s">
        <v>101</v>
      </c>
      <c r="B24" s="49">
        <v>30</v>
      </c>
      <c r="C24" s="57"/>
      <c r="D24" s="132"/>
      <c r="E24" s="57"/>
      <c r="F24" s="132"/>
      <c r="G24" s="57"/>
      <c r="H24" s="132"/>
      <c r="I24" s="184">
        <f t="shared" si="1"/>
        <v>0</v>
      </c>
      <c r="J24" s="57"/>
      <c r="K24" s="182">
        <f t="shared" si="2"/>
        <v>0</v>
      </c>
      <c r="L24" s="132"/>
      <c r="M24" s="33"/>
      <c r="N24" s="77">
        <v>30</v>
      </c>
      <c r="O24" s="111">
        <f t="shared" si="3"/>
        <v>0</v>
      </c>
      <c r="P24" s="111">
        <f t="shared" si="4"/>
        <v>0</v>
      </c>
      <c r="Q24" s="51"/>
      <c r="R24" s="51"/>
      <c r="S24" s="51"/>
      <c r="T24" s="51"/>
      <c r="U24" s="51"/>
      <c r="V24" s="51"/>
      <c r="W24" s="51"/>
      <c r="X24" s="51"/>
      <c r="Y24" s="80"/>
    </row>
    <row r="25" spans="1:25" s="2" customFormat="1" ht="12.75">
      <c r="A25" s="75" t="s">
        <v>129</v>
      </c>
      <c r="B25" s="54" t="s">
        <v>46</v>
      </c>
      <c r="C25" s="57"/>
      <c r="D25" s="132"/>
      <c r="E25" s="57"/>
      <c r="F25" s="132"/>
      <c r="G25" s="57"/>
      <c r="H25" s="132"/>
      <c r="I25" s="184">
        <f t="shared" si="1"/>
        <v>0</v>
      </c>
      <c r="J25" s="57"/>
      <c r="K25" s="182">
        <f t="shared" si="2"/>
        <v>0</v>
      </c>
      <c r="L25" s="132"/>
      <c r="M25" s="33"/>
      <c r="N25" s="77">
        <v>31</v>
      </c>
      <c r="O25" s="111">
        <f t="shared" si="3"/>
        <v>0</v>
      </c>
      <c r="P25" s="111">
        <f t="shared" si="4"/>
        <v>0</v>
      </c>
      <c r="Q25" s="34"/>
      <c r="R25" s="34"/>
      <c r="S25" s="34"/>
      <c r="T25" s="34"/>
      <c r="U25" s="34"/>
      <c r="V25" s="34"/>
      <c r="W25" s="34"/>
      <c r="X25" s="34"/>
      <c r="Y25" s="78"/>
    </row>
    <row r="26" spans="1:25" s="2" customFormat="1" ht="12.75">
      <c r="A26" s="75" t="s">
        <v>130</v>
      </c>
      <c r="B26" s="54" t="s">
        <v>88</v>
      </c>
      <c r="C26" s="57"/>
      <c r="D26" s="132"/>
      <c r="E26" s="57"/>
      <c r="F26" s="132"/>
      <c r="G26" s="57"/>
      <c r="H26" s="132"/>
      <c r="I26" s="184">
        <f t="shared" si="1"/>
        <v>0</v>
      </c>
      <c r="J26" s="57"/>
      <c r="K26" s="182">
        <f t="shared" si="2"/>
        <v>0</v>
      </c>
      <c r="L26" s="132"/>
      <c r="M26" s="33"/>
      <c r="N26" s="77">
        <v>32</v>
      </c>
      <c r="O26" s="111">
        <f t="shared" si="3"/>
        <v>0</v>
      </c>
      <c r="P26" s="111">
        <f t="shared" si="4"/>
        <v>0</v>
      </c>
      <c r="Q26" s="34"/>
      <c r="R26" s="34"/>
      <c r="S26" s="34"/>
      <c r="T26" s="34"/>
      <c r="U26" s="34"/>
      <c r="V26" s="34"/>
      <c r="W26" s="34"/>
      <c r="X26" s="34"/>
      <c r="Y26" s="78"/>
    </row>
    <row r="27" spans="1:25" s="3" customFormat="1" ht="51">
      <c r="A27" s="52" t="s">
        <v>102</v>
      </c>
      <c r="B27" s="54" t="s">
        <v>21</v>
      </c>
      <c r="C27" s="182">
        <f>IF(C22&lt;=0,0,C25/C22*100)</f>
        <v>0</v>
      </c>
      <c r="D27" s="182">
        <f aca="true" t="shared" si="5" ref="D27:L27">IF(D22&lt;=0,0,D25/D22*100)</f>
        <v>0</v>
      </c>
      <c r="E27" s="182">
        <f t="shared" si="5"/>
        <v>0</v>
      </c>
      <c r="F27" s="182">
        <f t="shared" si="5"/>
        <v>0</v>
      </c>
      <c r="G27" s="182">
        <f t="shared" si="5"/>
        <v>0</v>
      </c>
      <c r="H27" s="182">
        <f t="shared" si="5"/>
        <v>0</v>
      </c>
      <c r="I27" s="182">
        <f t="shared" si="5"/>
        <v>0</v>
      </c>
      <c r="J27" s="182">
        <f t="shared" si="5"/>
        <v>0</v>
      </c>
      <c r="K27" s="182">
        <f t="shared" si="5"/>
        <v>0</v>
      </c>
      <c r="L27" s="182">
        <f t="shared" si="5"/>
        <v>0</v>
      </c>
      <c r="M27" s="55"/>
      <c r="N27" s="77">
        <v>70</v>
      </c>
      <c r="O27" s="111">
        <f>IF(I30&gt;=J30,0,I30-J30)</f>
        <v>0</v>
      </c>
      <c r="P27" s="111">
        <f>IF(K30&gt;=L30,0,K30-L30)</f>
        <v>0</v>
      </c>
      <c r="Q27" s="51"/>
      <c r="R27" s="51"/>
      <c r="S27" s="51"/>
      <c r="T27" s="51"/>
      <c r="U27" s="51"/>
      <c r="V27" s="51"/>
      <c r="W27" s="51"/>
      <c r="X27" s="51"/>
      <c r="Y27" s="80"/>
    </row>
    <row r="28" spans="1:25" s="3" customFormat="1" ht="38.25">
      <c r="A28" s="52" t="s">
        <v>103</v>
      </c>
      <c r="B28" s="54" t="s">
        <v>22</v>
      </c>
      <c r="C28" s="182">
        <f>IF(C22&lt;=0,0,C23/C22*100)</f>
        <v>0</v>
      </c>
      <c r="D28" s="182">
        <f aca="true" t="shared" si="6" ref="D28:L28">IF(D22&lt;=0,0,D23/D22*100)</f>
        <v>0</v>
      </c>
      <c r="E28" s="182">
        <f t="shared" si="6"/>
        <v>0</v>
      </c>
      <c r="F28" s="182">
        <f t="shared" si="6"/>
        <v>0</v>
      </c>
      <c r="G28" s="182">
        <f t="shared" si="6"/>
        <v>0</v>
      </c>
      <c r="H28" s="182">
        <f t="shared" si="6"/>
        <v>0</v>
      </c>
      <c r="I28" s="182">
        <f t="shared" si="6"/>
        <v>0</v>
      </c>
      <c r="J28" s="182">
        <f t="shared" si="6"/>
        <v>0</v>
      </c>
      <c r="K28" s="182">
        <f t="shared" si="6"/>
        <v>0</v>
      </c>
      <c r="L28" s="182">
        <f t="shared" si="6"/>
        <v>0</v>
      </c>
      <c r="M28" s="56"/>
      <c r="N28" s="77">
        <v>71</v>
      </c>
      <c r="O28" s="111">
        <f>IF(I31&gt;=J31,0,I31-J31)</f>
        <v>0</v>
      </c>
      <c r="P28" s="111">
        <f>IF(K31&gt;=L31,0,K31-L31)</f>
        <v>0</v>
      </c>
      <c r="Q28" s="51"/>
      <c r="R28" s="51"/>
      <c r="S28" s="51"/>
      <c r="T28" s="51"/>
      <c r="U28" s="51"/>
      <c r="V28" s="51"/>
      <c r="W28" s="51"/>
      <c r="X28" s="51"/>
      <c r="Y28" s="80"/>
    </row>
    <row r="29" spans="1:25" s="2" customFormat="1" ht="25.5">
      <c r="A29" s="52" t="s">
        <v>89</v>
      </c>
      <c r="B29" s="54" t="s">
        <v>36</v>
      </c>
      <c r="C29" s="185" t="s">
        <v>23</v>
      </c>
      <c r="D29" s="182">
        <f>IF(C22&lt;=0,0,D22/C22)</f>
        <v>0</v>
      </c>
      <c r="E29" s="185" t="s">
        <v>23</v>
      </c>
      <c r="F29" s="182">
        <f>IF(E22&lt;=0,0,F22/E22)</f>
        <v>0</v>
      </c>
      <c r="G29" s="185" t="s">
        <v>23</v>
      </c>
      <c r="H29" s="182">
        <f>IF(G22&lt;=0,0,H22/G22)</f>
        <v>0</v>
      </c>
      <c r="I29" s="185" t="s">
        <v>23</v>
      </c>
      <c r="J29" s="185" t="s">
        <v>23</v>
      </c>
      <c r="K29" s="182">
        <f>IF(I22&lt;=0,0,K22/I22)</f>
        <v>0</v>
      </c>
      <c r="L29" s="182">
        <f>IF(J22&lt;=0,0,L22/J22)</f>
        <v>0</v>
      </c>
      <c r="M29" s="33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109">
        <f>COUNTIF(O32:X37,"&lt;&gt;0")</f>
        <v>0</v>
      </c>
      <c r="Y29" s="78"/>
    </row>
    <row r="30" spans="1:25" s="2" customFormat="1" ht="89.25">
      <c r="A30" s="52" t="s">
        <v>110</v>
      </c>
      <c r="B30" s="54" t="s">
        <v>90</v>
      </c>
      <c r="C30" s="186"/>
      <c r="D30" s="183"/>
      <c r="E30" s="186"/>
      <c r="F30" s="183"/>
      <c r="G30" s="186"/>
      <c r="H30" s="183"/>
      <c r="I30" s="184">
        <f>SUM(C30,E30,G30)</f>
        <v>0</v>
      </c>
      <c r="J30" s="186"/>
      <c r="K30" s="182">
        <f>SUM(D30,F30,H30)</f>
        <v>0</v>
      </c>
      <c r="L30" s="183"/>
      <c r="M30" s="33"/>
      <c r="N30" s="158" t="str">
        <f>IF(COUNTIF(O32:X37,"&lt;&gt;0")=0,"Протокол контроля","Ошибок в протоколе: "&amp;COUNTIF(O32:X37,"&lt;&gt;0"))</f>
        <v>Протокол контроля</v>
      </c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78"/>
    </row>
    <row r="31" spans="1:25" s="2" customFormat="1" ht="25.5">
      <c r="A31" s="75" t="s">
        <v>92</v>
      </c>
      <c r="B31" s="54" t="s">
        <v>91</v>
      </c>
      <c r="C31" s="186"/>
      <c r="D31" s="183"/>
      <c r="E31" s="186"/>
      <c r="F31" s="183"/>
      <c r="G31" s="186"/>
      <c r="H31" s="183"/>
      <c r="I31" s="184">
        <f>SUM(C31,E31,G31)</f>
        <v>0</v>
      </c>
      <c r="J31" s="186"/>
      <c r="K31" s="182">
        <f>SUM(D31,F31,H31)</f>
        <v>0</v>
      </c>
      <c r="L31" s="183"/>
      <c r="M31" s="33"/>
      <c r="N31" s="87" t="s">
        <v>126</v>
      </c>
      <c r="O31" s="76" t="s">
        <v>25</v>
      </c>
      <c r="P31" s="76" t="s">
        <v>26</v>
      </c>
      <c r="Q31" s="76" t="s">
        <v>27</v>
      </c>
      <c r="R31" s="76" t="s">
        <v>28</v>
      </c>
      <c r="S31" s="76" t="s">
        <v>29</v>
      </c>
      <c r="T31" s="76" t="s">
        <v>30</v>
      </c>
      <c r="U31" s="76" t="s">
        <v>31</v>
      </c>
      <c r="V31" s="76" t="s">
        <v>32</v>
      </c>
      <c r="W31" s="76" t="s">
        <v>33</v>
      </c>
      <c r="X31" s="76" t="s">
        <v>34</v>
      </c>
      <c r="Y31" s="78"/>
    </row>
    <row r="32" spans="1:25" s="2" customFormat="1" ht="38.25">
      <c r="A32" s="74" t="s">
        <v>35</v>
      </c>
      <c r="B32" s="54" t="s">
        <v>93</v>
      </c>
      <c r="C32" s="81" t="s">
        <v>23</v>
      </c>
      <c r="D32" s="81" t="s">
        <v>23</v>
      </c>
      <c r="E32" s="81" t="s">
        <v>23</v>
      </c>
      <c r="F32" s="81" t="s">
        <v>23</v>
      </c>
      <c r="G32" s="81" t="s">
        <v>23</v>
      </c>
      <c r="H32" s="81" t="s">
        <v>23</v>
      </c>
      <c r="I32" s="57"/>
      <c r="J32" s="81" t="s">
        <v>23</v>
      </c>
      <c r="K32" s="121"/>
      <c r="L32" s="187" t="s">
        <v>23</v>
      </c>
      <c r="M32" s="33"/>
      <c r="N32" s="77" t="s">
        <v>95</v>
      </c>
      <c r="O32" s="110">
        <f>IF(C22&gt;=C23,0,C22-C23)</f>
        <v>0</v>
      </c>
      <c r="P32" s="110">
        <f aca="true" t="shared" si="7" ref="P32:X32">IF(D22&gt;=D23,0,D22-D23)</f>
        <v>0</v>
      </c>
      <c r="Q32" s="110">
        <f t="shared" si="7"/>
        <v>0</v>
      </c>
      <c r="R32" s="110">
        <f t="shared" si="7"/>
        <v>0</v>
      </c>
      <c r="S32" s="110">
        <f t="shared" si="7"/>
        <v>0</v>
      </c>
      <c r="T32" s="110">
        <f t="shared" si="7"/>
        <v>0</v>
      </c>
      <c r="U32" s="110">
        <f t="shared" si="7"/>
        <v>0</v>
      </c>
      <c r="V32" s="110">
        <f t="shared" si="7"/>
        <v>0</v>
      </c>
      <c r="W32" s="110">
        <f t="shared" si="7"/>
        <v>0</v>
      </c>
      <c r="X32" s="110">
        <f t="shared" si="7"/>
        <v>0</v>
      </c>
      <c r="Y32" s="78"/>
    </row>
    <row r="33" spans="1:25" s="2" customFormat="1" ht="12.75">
      <c r="A33" s="58"/>
      <c r="B33" s="59"/>
      <c r="C33" s="60"/>
      <c r="D33" s="60"/>
      <c r="E33" s="60"/>
      <c r="F33" s="60"/>
      <c r="G33" s="60"/>
      <c r="H33" s="60"/>
      <c r="I33" s="72"/>
      <c r="J33" s="60"/>
      <c r="K33" s="73"/>
      <c r="L33" s="60"/>
      <c r="M33" s="33"/>
      <c r="N33" s="77" t="s">
        <v>96</v>
      </c>
      <c r="O33" s="110">
        <f>IF(C22&gt;=C24,0,C22-C24)</f>
        <v>0</v>
      </c>
      <c r="P33" s="110">
        <f aca="true" t="shared" si="8" ref="P33:X33">IF(D22&gt;=D24,0,D22-D24)</f>
        <v>0</v>
      </c>
      <c r="Q33" s="110">
        <f t="shared" si="8"/>
        <v>0</v>
      </c>
      <c r="R33" s="110">
        <f t="shared" si="8"/>
        <v>0</v>
      </c>
      <c r="S33" s="110">
        <f t="shared" si="8"/>
        <v>0</v>
      </c>
      <c r="T33" s="110">
        <f t="shared" si="8"/>
        <v>0</v>
      </c>
      <c r="U33" s="110">
        <f t="shared" si="8"/>
        <v>0</v>
      </c>
      <c r="V33" s="110">
        <f t="shared" si="8"/>
        <v>0</v>
      </c>
      <c r="W33" s="110">
        <f t="shared" si="8"/>
        <v>0</v>
      </c>
      <c r="X33" s="110">
        <f t="shared" si="8"/>
        <v>0</v>
      </c>
      <c r="Y33" s="78"/>
    </row>
    <row r="34" spans="1:25" s="2" customFormat="1" ht="12.75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77" t="s">
        <v>99</v>
      </c>
      <c r="O34" s="110">
        <f>IF(C23&gt;=C26,0,C23-C26)</f>
        <v>0</v>
      </c>
      <c r="P34" s="110">
        <f aca="true" t="shared" si="9" ref="P34:X34">IF(D23&gt;=D26,0,D23-D26)</f>
        <v>0</v>
      </c>
      <c r="Q34" s="110">
        <f t="shared" si="9"/>
        <v>0</v>
      </c>
      <c r="R34" s="110">
        <f t="shared" si="9"/>
        <v>0</v>
      </c>
      <c r="S34" s="110">
        <f t="shared" si="9"/>
        <v>0</v>
      </c>
      <c r="T34" s="110">
        <f t="shared" si="9"/>
        <v>0</v>
      </c>
      <c r="U34" s="110">
        <f t="shared" si="9"/>
        <v>0</v>
      </c>
      <c r="V34" s="110">
        <f t="shared" si="9"/>
        <v>0</v>
      </c>
      <c r="W34" s="110">
        <f t="shared" si="9"/>
        <v>0</v>
      </c>
      <c r="X34" s="110">
        <f t="shared" si="9"/>
        <v>0</v>
      </c>
      <c r="Y34" s="78"/>
    </row>
    <row r="35" spans="1:25" s="2" customFormat="1" ht="12.75">
      <c r="A35" s="32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77" t="s">
        <v>42</v>
      </c>
      <c r="O35" s="110">
        <f>IF(C24&gt;=C25,0,C24-C25)</f>
        <v>0</v>
      </c>
      <c r="P35" s="110">
        <f aca="true" t="shared" si="10" ref="P35:X35">IF(D24&gt;=D25,0,D24-D25)</f>
        <v>0</v>
      </c>
      <c r="Q35" s="110">
        <f t="shared" si="10"/>
        <v>0</v>
      </c>
      <c r="R35" s="110">
        <f t="shared" si="10"/>
        <v>0</v>
      </c>
      <c r="S35" s="110">
        <f t="shared" si="10"/>
        <v>0</v>
      </c>
      <c r="T35" s="110">
        <f t="shared" si="10"/>
        <v>0</v>
      </c>
      <c r="U35" s="110">
        <f t="shared" si="10"/>
        <v>0</v>
      </c>
      <c r="V35" s="110">
        <f t="shared" si="10"/>
        <v>0</v>
      </c>
      <c r="W35" s="110">
        <f t="shared" si="10"/>
        <v>0</v>
      </c>
      <c r="X35" s="110">
        <f t="shared" si="10"/>
        <v>0</v>
      </c>
      <c r="Y35" s="78"/>
    </row>
    <row r="36" spans="1:25" s="2" customFormat="1" ht="12.75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77" t="s">
        <v>94</v>
      </c>
      <c r="O36" s="110">
        <f>IF(C24&gt;=C26,0,C24-C26)</f>
        <v>0</v>
      </c>
      <c r="P36" s="110">
        <f aca="true" t="shared" si="11" ref="P36:X36">IF(D24&gt;=D26,0,D24-D26)</f>
        <v>0</v>
      </c>
      <c r="Q36" s="110">
        <f t="shared" si="11"/>
        <v>0</v>
      </c>
      <c r="R36" s="110">
        <f t="shared" si="11"/>
        <v>0</v>
      </c>
      <c r="S36" s="110">
        <f t="shared" si="11"/>
        <v>0</v>
      </c>
      <c r="T36" s="110">
        <f t="shared" si="11"/>
        <v>0</v>
      </c>
      <c r="U36" s="110">
        <f t="shared" si="11"/>
        <v>0</v>
      </c>
      <c r="V36" s="110">
        <f t="shared" si="11"/>
        <v>0</v>
      </c>
      <c r="W36" s="110">
        <f t="shared" si="11"/>
        <v>0</v>
      </c>
      <c r="X36" s="110">
        <f t="shared" si="11"/>
        <v>0</v>
      </c>
      <c r="Y36" s="78"/>
    </row>
    <row r="37" spans="1:25" s="2" customFormat="1" ht="12.75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77" t="s">
        <v>97</v>
      </c>
      <c r="O37" s="110">
        <f>IF(C30&gt;=C31,0,C30-C31)</f>
        <v>0</v>
      </c>
      <c r="P37" s="110">
        <f aca="true" t="shared" si="12" ref="P37:X37">IF(D30&gt;=D31,0,D30-D31)</f>
        <v>0</v>
      </c>
      <c r="Q37" s="110">
        <f t="shared" si="12"/>
        <v>0</v>
      </c>
      <c r="R37" s="110">
        <f t="shared" si="12"/>
        <v>0</v>
      </c>
      <c r="S37" s="110">
        <f t="shared" si="12"/>
        <v>0</v>
      </c>
      <c r="T37" s="110">
        <f t="shared" si="12"/>
        <v>0</v>
      </c>
      <c r="U37" s="110">
        <f t="shared" si="12"/>
        <v>0</v>
      </c>
      <c r="V37" s="110">
        <f t="shared" si="12"/>
        <v>0</v>
      </c>
      <c r="W37" s="110">
        <f t="shared" si="12"/>
        <v>0</v>
      </c>
      <c r="X37" s="110">
        <f t="shared" si="12"/>
        <v>0</v>
      </c>
      <c r="Y37" s="78"/>
    </row>
    <row r="38" spans="1:25" s="2" customFormat="1" ht="15">
      <c r="A38" s="32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61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78"/>
    </row>
    <row r="39" spans="1:25" s="2" customFormat="1" ht="15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61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78"/>
    </row>
    <row r="40" spans="1:25" s="2" customFormat="1" ht="15">
      <c r="A40" s="32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61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78"/>
    </row>
    <row r="41" spans="1:25" s="2" customFormat="1" ht="1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3"/>
      <c r="N41" s="61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78"/>
    </row>
    <row r="42" spans="1:25" ht="1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61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79"/>
    </row>
    <row r="43" spans="1:25" ht="12.75">
      <c r="A43" s="32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79"/>
    </row>
    <row r="44" spans="1:25" ht="12.75">
      <c r="A44" s="3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79"/>
    </row>
    <row r="45" spans="1:25" ht="12.75">
      <c r="A45" s="32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79"/>
    </row>
    <row r="46" spans="1:25" ht="12.75">
      <c r="A46" s="32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79"/>
    </row>
    <row r="47" spans="1:25" ht="12.75">
      <c r="A47" s="32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79"/>
    </row>
    <row r="48" spans="1:25" ht="12.75">
      <c r="A48" s="32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79"/>
    </row>
    <row r="49" spans="1:25" ht="12.75">
      <c r="A49" s="32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79"/>
    </row>
    <row r="50" spans="1:25" ht="12.75">
      <c r="A50" s="32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79"/>
    </row>
    <row r="51" spans="1:25" ht="12.75">
      <c r="A51" s="3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79"/>
    </row>
    <row r="52" spans="1:25" ht="12.75">
      <c r="A52" s="32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79"/>
    </row>
    <row r="53" spans="1:25" ht="12.75">
      <c r="A53" s="32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79"/>
    </row>
    <row r="54" spans="1:25" ht="12.75">
      <c r="A54" s="32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79"/>
    </row>
    <row r="55" spans="1:25" ht="12.75">
      <c r="A55" s="32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79"/>
    </row>
    <row r="56" spans="1:25" ht="12.75">
      <c r="A56" s="32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79"/>
    </row>
    <row r="57" spans="1:25" ht="12.75">
      <c r="A57" s="32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79"/>
    </row>
    <row r="58" spans="1:25" ht="12.75">
      <c r="A58" s="32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79"/>
    </row>
    <row r="59" spans="1:25" ht="12.75">
      <c r="A59" s="32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79"/>
    </row>
    <row r="60" spans="1:25" ht="12.75">
      <c r="A60" s="32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79"/>
    </row>
    <row r="61" spans="1:25" ht="12.75">
      <c r="A61" s="32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79"/>
    </row>
    <row r="62" spans="1:25" ht="12.75">
      <c r="A62" s="32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79"/>
    </row>
    <row r="63" spans="1:25" ht="12.75">
      <c r="A63" s="32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79"/>
    </row>
    <row r="64" spans="1:25" ht="12.75">
      <c r="A64" s="32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79"/>
    </row>
    <row r="65" spans="1:25" ht="12.75">
      <c r="A65" s="32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79"/>
    </row>
    <row r="66" spans="1:25" ht="12.75">
      <c r="A66" s="32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79"/>
    </row>
    <row r="67" spans="1:25" ht="12.75">
      <c r="A67" s="32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79"/>
    </row>
    <row r="68" spans="1:25" ht="12.75">
      <c r="A68" s="32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79"/>
    </row>
    <row r="69" spans="1:25" ht="12.75">
      <c r="A69" s="32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79"/>
    </row>
    <row r="70" spans="1:25" ht="12.75">
      <c r="A70" s="32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79"/>
    </row>
    <row r="71" spans="1:25" ht="12.75">
      <c r="A71" s="32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79"/>
    </row>
    <row r="72" spans="1:25" ht="12.75">
      <c r="A72" s="32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79"/>
    </row>
    <row r="73" spans="1:25" ht="12.75">
      <c r="A73" s="32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79"/>
    </row>
    <row r="74" spans="1:25" ht="12.75">
      <c r="A74" s="32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79"/>
    </row>
    <row r="75" spans="1:25" ht="12.75">
      <c r="A75" s="32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79"/>
    </row>
    <row r="76" spans="1:25" ht="12.75">
      <c r="A76" s="32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79"/>
    </row>
    <row r="77" spans="1:25" ht="12.75">
      <c r="A77" s="32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79"/>
    </row>
    <row r="78" spans="1:25" ht="12.75">
      <c r="A78" s="32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79"/>
    </row>
    <row r="79" spans="1:25" ht="12.75">
      <c r="A79" s="32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79"/>
    </row>
    <row r="80" spans="1:25" ht="12.75">
      <c r="A80" s="32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79"/>
    </row>
    <row r="81" spans="1:25" ht="12.75">
      <c r="A81" s="32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79"/>
    </row>
    <row r="82" spans="1:25" ht="12.75">
      <c r="A82" s="32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79"/>
    </row>
    <row r="83" spans="1:25" ht="12.75">
      <c r="A83" s="32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79"/>
    </row>
    <row r="84" spans="1:25" ht="12.75">
      <c r="A84" s="32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79"/>
    </row>
    <row r="85" spans="1:25" ht="12.75">
      <c r="A85" s="32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79"/>
    </row>
    <row r="86" spans="1:25" ht="12.75">
      <c r="A86" s="32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79"/>
    </row>
    <row r="87" spans="1:25" ht="12.75">
      <c r="A87" s="32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79"/>
    </row>
    <row r="88" spans="1:25" ht="12.75">
      <c r="A88" s="32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79"/>
    </row>
    <row r="89" spans="1:25" ht="12.75">
      <c r="A89" s="32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79"/>
    </row>
    <row r="90" spans="1:25" ht="12.75">
      <c r="A90" s="32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79"/>
    </row>
    <row r="91" spans="1:25" ht="12.75">
      <c r="A91" s="32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79"/>
    </row>
    <row r="92" spans="1:25" ht="12.75">
      <c r="A92" s="32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79"/>
    </row>
    <row r="93" spans="1:25" ht="12.75">
      <c r="A93" s="32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79"/>
    </row>
    <row r="94" spans="1:25" ht="12.75">
      <c r="A94" s="32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79"/>
    </row>
    <row r="95" spans="1:25" ht="12.75">
      <c r="A95" s="32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79"/>
    </row>
    <row r="96" spans="1:25" ht="12.75">
      <c r="A96" s="32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79"/>
    </row>
    <row r="97" spans="1:25" ht="12.75">
      <c r="A97" s="32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79"/>
    </row>
    <row r="98" spans="1:25" ht="12.75">
      <c r="A98" s="32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79"/>
    </row>
    <row r="99" spans="1:25" ht="12.75">
      <c r="A99" s="32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79"/>
    </row>
    <row r="100" spans="1:25" ht="12.75">
      <c r="A100" s="32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79"/>
    </row>
    <row r="101" spans="1:25" ht="12.75">
      <c r="A101" s="32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79"/>
    </row>
    <row r="102" spans="1:25" ht="12.75">
      <c r="A102" s="32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79"/>
    </row>
    <row r="103" spans="1:25" ht="12.75">
      <c r="A103" s="32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79"/>
    </row>
    <row r="104" spans="1:25" ht="12.75">
      <c r="A104" s="32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79"/>
    </row>
    <row r="105" spans="1:25" ht="12.75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79"/>
    </row>
    <row r="106" spans="1:25" ht="12.75">
      <c r="A106" s="32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79"/>
    </row>
    <row r="107" spans="1:25" ht="12.75">
      <c r="A107" s="32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79"/>
    </row>
    <row r="108" spans="1:25" ht="12.75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79"/>
    </row>
    <row r="109" spans="1:25" ht="12.75">
      <c r="A109" s="32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79"/>
    </row>
    <row r="110" spans="1:25" ht="12.75">
      <c r="A110" s="32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79"/>
    </row>
    <row r="111" spans="1:25" ht="12.75">
      <c r="A111" s="32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79"/>
    </row>
    <row r="112" spans="1:25" ht="12.75">
      <c r="A112" s="32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79"/>
    </row>
    <row r="113" spans="1:25" ht="12.75">
      <c r="A113" s="32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79"/>
    </row>
    <row r="114" spans="1:25" ht="12.75">
      <c r="A114" s="32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79"/>
    </row>
    <row r="115" spans="1:25" ht="12.75">
      <c r="A115" s="32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Y115" s="79"/>
    </row>
  </sheetData>
  <sheetProtection/>
  <mergeCells count="23">
    <mergeCell ref="N19:P19"/>
    <mergeCell ref="N15:P17"/>
    <mergeCell ref="N30:X30"/>
    <mergeCell ref="A18:A19"/>
    <mergeCell ref="B18:B19"/>
    <mergeCell ref="C18:D18"/>
    <mergeCell ref="E18:F18"/>
    <mergeCell ref="G18:H18"/>
    <mergeCell ref="I18:L18"/>
    <mergeCell ref="F10:G10"/>
    <mergeCell ref="D9:E9"/>
    <mergeCell ref="C11:I11"/>
    <mergeCell ref="C12:I12"/>
    <mergeCell ref="A16:L16"/>
    <mergeCell ref="C13:I13"/>
    <mergeCell ref="C14:I14"/>
    <mergeCell ref="A7:L7"/>
    <mergeCell ref="A3:I3"/>
    <mergeCell ref="J3:L3"/>
    <mergeCell ref="A4:I4"/>
    <mergeCell ref="J4:L4"/>
    <mergeCell ref="A5:I5"/>
    <mergeCell ref="J5:L5"/>
  </mergeCells>
  <dataValidations count="6">
    <dataValidation errorStyle="information" type="list" allowBlank="1" showInputMessage="1" showErrorMessage="1" prompt="месяц (можно воспользоваться выпадающим списком)" errorTitle="ВНИМАНИЕ!" error="Для ввода месяца можно воспользоваться выпадающим списком." sqref="IM17">
      <formula1>"января,февраля,марта,апреля,мая,декабря"</formula1>
    </dataValidation>
    <dataValidation errorStyle="information" type="list" allowBlank="1" showInputMessage="1" showErrorMessage="1" prompt="год (можно воспользоваться выпадающим списком)" errorTitle="ВНИМАНИЕ!" error="Для ввода года можно воспользоваться выпадающим списком." sqref="IN17">
      <formula1>"2003,2004,2005,2006,2007"</formula1>
    </dataValidation>
    <dataValidation allowBlank="1" prompt="Выберите наименование организации" errorTitle="ОШИБКА!" error="Воспользуйтесь выпадающим списком" sqref="IN11:IT11"/>
    <dataValidation allowBlank="1" prompt="Выберите или введите наименование лесничества" sqref="A13:C13"/>
    <dataValidation type="list" allowBlank="1" showInputMessage="1" showErrorMessage="1" prompt="Выберите год" errorTitle="ОШИБКА!" error="Воспользуйтесь выпадающим списком" sqref="G9">
      <formula1>"2022,2023,2024"</formula1>
    </dataValidation>
    <dataValidation type="list" allowBlank="1" showInputMessage="1" showErrorMessage="1" prompt="Выберите квартал" errorTitle="ОШИБКА!" error="Воспользуйтесь выпадающим списком" sqref="F9">
      <formula1>"1 квартал, 2 квартал, 3 квартал, 4 квартал"</formula1>
    </dataValidation>
  </dataValidations>
  <printOptions horizontalCentered="1"/>
  <pageMargins left="0.1968503937007874" right="0.1968503937007874" top="0.2362204724409449" bottom="0.31496062992125984" header="0.15748031496062992" footer="0.15748031496062992"/>
  <pageSetup horizontalDpi="600" verticalDpi="600" orientation="landscape" paperSize="9" scale="90" r:id="rId3"/>
  <headerFooter alignWithMargins="0">
    <oddFooter>&amp;C&amp;"Arial,обычный"&amp;10&amp;P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V48"/>
  <sheetViews>
    <sheetView showZeros="0" zoomScaleSheetLayoutView="115" zoomScalePageLayoutView="0" workbookViewId="0" topLeftCell="A1">
      <selection activeCell="C19" sqref="C19"/>
    </sheetView>
  </sheetViews>
  <sheetFormatPr defaultColWidth="9.140625" defaultRowHeight="15"/>
  <cols>
    <col min="1" max="1" width="39.8515625" style="1" customWidth="1"/>
    <col min="2" max="2" width="10.7109375" style="1" bestFit="1" customWidth="1"/>
    <col min="3" max="6" width="18.421875" style="1" customWidth="1"/>
    <col min="7" max="7" width="11.28125" style="1" customWidth="1"/>
    <col min="8" max="8" width="17.28125" style="1" bestFit="1" customWidth="1"/>
    <col min="9" max="9" width="15.8515625" style="1" customWidth="1"/>
    <col min="10" max="10" width="14.28125" style="1" customWidth="1"/>
    <col min="11" max="11" width="14.421875" style="1" customWidth="1"/>
    <col min="12" max="16384" width="9.140625" style="1" customWidth="1"/>
  </cols>
  <sheetData>
    <row r="1" spans="1:22" ht="12.75">
      <c r="A1" s="28" t="s">
        <v>84</v>
      </c>
      <c r="B1" s="89" t="s">
        <v>0</v>
      </c>
      <c r="C1" s="90">
        <f>'7-ОИП Раздел 1'!C1</f>
        <v>0</v>
      </c>
      <c r="D1" s="90">
        <f>'7-ОИП Раздел 1'!D1</f>
      </c>
      <c r="E1" s="91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1:22" ht="18" customHeight="1">
      <c r="A2" s="153" t="s">
        <v>124</v>
      </c>
      <c r="B2" s="153"/>
      <c r="C2" s="153"/>
      <c r="D2" s="153"/>
      <c r="E2" s="153"/>
      <c r="F2" s="33"/>
      <c r="G2" s="108">
        <f>COUNTIF(I6:I6,"&lt;&gt;0")</f>
        <v>0</v>
      </c>
      <c r="H2" s="33"/>
      <c r="I2" s="108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2" ht="6.75" customHeight="1">
      <c r="A3" s="112"/>
      <c r="B3" s="112"/>
      <c r="C3" s="112"/>
      <c r="D3" s="112"/>
      <c r="E3" s="112"/>
      <c r="F3" s="33"/>
      <c r="G3" s="108"/>
      <c r="H3" s="33"/>
      <c r="I3" s="108">
        <f>COUNTIF(I6,"&lt;&gt;0")</f>
        <v>0</v>
      </c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</row>
    <row r="4" spans="1:22" ht="25.5" customHeight="1">
      <c r="A4" s="85" t="s">
        <v>2</v>
      </c>
      <c r="B4" s="86" t="s">
        <v>3</v>
      </c>
      <c r="C4" s="92" t="s">
        <v>37</v>
      </c>
      <c r="D4" s="92" t="s">
        <v>38</v>
      </c>
      <c r="E4" s="92" t="s">
        <v>39</v>
      </c>
      <c r="F4" s="33"/>
      <c r="G4" s="33"/>
      <c r="H4" s="178" t="str">
        <f>IF(COUNTIF(I6,"&lt;&gt;0")=0,"Протокол контроля","Ошибок в протоколе: "&amp;COUNTIF(I6,"&lt;&gt;0"))</f>
        <v>Протокол контроля</v>
      </c>
      <c r="I4" s="178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1:22" ht="12.75">
      <c r="A5" s="85" t="s">
        <v>40</v>
      </c>
      <c r="B5" s="85" t="s">
        <v>55</v>
      </c>
      <c r="C5" s="85">
        <v>1</v>
      </c>
      <c r="D5" s="85">
        <v>2</v>
      </c>
      <c r="E5" s="85">
        <v>3</v>
      </c>
      <c r="F5" s="33"/>
      <c r="G5" s="33"/>
      <c r="H5" s="87" t="s">
        <v>24</v>
      </c>
      <c r="I5" s="87" t="s">
        <v>27</v>
      </c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</row>
    <row r="6" spans="1:22" ht="12.75">
      <c r="A6" s="94" t="s">
        <v>41</v>
      </c>
      <c r="B6" s="54" t="s">
        <v>18</v>
      </c>
      <c r="C6" s="121"/>
      <c r="D6" s="95" t="s">
        <v>23</v>
      </c>
      <c r="E6" s="121"/>
      <c r="F6" s="33"/>
      <c r="G6" s="33"/>
      <c r="H6" s="87" t="s">
        <v>42</v>
      </c>
      <c r="I6" s="110">
        <f>IF(E8&gt;=E9,0,E8-E9)</f>
        <v>0</v>
      </c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</row>
    <row r="7" spans="1:22" ht="12.75">
      <c r="A7" s="94" t="s">
        <v>43</v>
      </c>
      <c r="B7" s="54" t="s">
        <v>44</v>
      </c>
      <c r="C7" s="95" t="s">
        <v>23</v>
      </c>
      <c r="D7" s="121"/>
      <c r="E7" s="121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</row>
    <row r="8" spans="1:22" ht="26.25" customHeight="1">
      <c r="A8" s="94" t="s">
        <v>45</v>
      </c>
      <c r="B8" s="54" t="s">
        <v>20</v>
      </c>
      <c r="C8" s="95" t="s">
        <v>23</v>
      </c>
      <c r="D8" s="95" t="s">
        <v>23</v>
      </c>
      <c r="E8" s="121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</row>
    <row r="9" spans="1:22" ht="12.75">
      <c r="A9" s="75" t="s">
        <v>128</v>
      </c>
      <c r="B9" s="54" t="s">
        <v>46</v>
      </c>
      <c r="C9" s="121"/>
      <c r="D9" s="97" t="s">
        <v>23</v>
      </c>
      <c r="E9" s="121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</row>
    <row r="10" spans="1:22" ht="26.25" customHeight="1">
      <c r="A10" s="94" t="s">
        <v>122</v>
      </c>
      <c r="B10" s="54" t="s">
        <v>21</v>
      </c>
      <c r="C10" s="95" t="s">
        <v>23</v>
      </c>
      <c r="D10" s="95" t="s">
        <v>23</v>
      </c>
      <c r="E10" s="121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</row>
    <row r="11" spans="1:22" ht="26.25" customHeight="1">
      <c r="A11" s="88" t="s">
        <v>123</v>
      </c>
      <c r="B11" s="98" t="s">
        <v>22</v>
      </c>
      <c r="C11" s="99" t="s">
        <v>23</v>
      </c>
      <c r="D11" s="99" t="s">
        <v>23</v>
      </c>
      <c r="E11" s="122">
        <f>SUM(E6:E8,E10)</f>
        <v>0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</row>
    <row r="12" spans="1:22" ht="12.75">
      <c r="A12" s="58"/>
      <c r="B12" s="100"/>
      <c r="C12" s="59"/>
      <c r="D12" s="105"/>
      <c r="E12" s="9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</row>
    <row r="13" spans="1:22" ht="18" customHeight="1">
      <c r="A13" s="153" t="s">
        <v>125</v>
      </c>
      <c r="B13" s="153"/>
      <c r="C13" s="153"/>
      <c r="D13" s="153"/>
      <c r="E13" s="153"/>
      <c r="F13" s="153"/>
      <c r="G13" s="11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</row>
    <row r="14" spans="1:22" ht="6.75" customHeight="1">
      <c r="A14" s="112"/>
      <c r="B14" s="112"/>
      <c r="C14" s="112"/>
      <c r="D14" s="112"/>
      <c r="E14" s="112"/>
      <c r="F14" s="112"/>
      <c r="G14" s="112"/>
      <c r="H14" s="33"/>
      <c r="I14" s="33"/>
      <c r="J14" s="108">
        <f>COUNTIF(J16:J17,"&lt;&gt;0")</f>
        <v>0</v>
      </c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</row>
    <row r="15" spans="1:22" ht="15" customHeight="1">
      <c r="A15" s="159" t="s">
        <v>2</v>
      </c>
      <c r="B15" s="160" t="s">
        <v>3</v>
      </c>
      <c r="C15" s="175" t="s">
        <v>112</v>
      </c>
      <c r="D15" s="175"/>
      <c r="E15" s="175"/>
      <c r="F15" s="175"/>
      <c r="G15" s="93"/>
      <c r="H15" s="164" t="str">
        <f>IF(COUNTIF(J16:J17,"&lt;&gt;0")=0,"Протокол контроля","Ошибок в протоколе: "&amp;COUNTIF(J16:J17,"&lt;&gt;0"))</f>
        <v>Протокол контроля</v>
      </c>
      <c r="I15" s="164"/>
      <c r="J15" s="164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</row>
    <row r="16" spans="1:22" ht="15" customHeight="1">
      <c r="A16" s="159"/>
      <c r="B16" s="160"/>
      <c r="C16" s="175" t="s">
        <v>113</v>
      </c>
      <c r="D16" s="175" t="s">
        <v>118</v>
      </c>
      <c r="E16" s="175"/>
      <c r="F16" s="175"/>
      <c r="G16" s="93"/>
      <c r="H16" s="161" t="s">
        <v>135</v>
      </c>
      <c r="I16" s="161"/>
      <c r="J16" s="111">
        <f>IF(C19&lt;='7-ОИП Раздел 1'!K22,0,C19-'7-ОИП Раздел 1'!K22)</f>
        <v>0</v>
      </c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</row>
    <row r="17" spans="1:22" ht="15" customHeight="1">
      <c r="A17" s="159"/>
      <c r="B17" s="160"/>
      <c r="C17" s="175"/>
      <c r="D17" s="114" t="s">
        <v>114</v>
      </c>
      <c r="E17" s="114" t="s">
        <v>115</v>
      </c>
      <c r="F17" s="114" t="s">
        <v>116</v>
      </c>
      <c r="G17" s="93"/>
      <c r="H17" s="179" t="s">
        <v>136</v>
      </c>
      <c r="I17" s="179"/>
      <c r="J17" s="127">
        <f>IF(C22&lt;='7-ОИП Раздел 1'!K30,0,C22-'7-ОИП Раздел 1'!K30)</f>
        <v>0</v>
      </c>
      <c r="K17" s="33"/>
      <c r="L17" s="108">
        <f>COUNTIF(J20:L21,"&lt;&gt;0")</f>
        <v>0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</row>
    <row r="18" spans="1:22" ht="15.75">
      <c r="A18" s="85" t="s">
        <v>40</v>
      </c>
      <c r="B18" s="85" t="s">
        <v>55</v>
      </c>
      <c r="C18" s="85">
        <v>1</v>
      </c>
      <c r="D18" s="85">
        <v>2</v>
      </c>
      <c r="E18" s="85">
        <v>3</v>
      </c>
      <c r="F18" s="85">
        <v>4</v>
      </c>
      <c r="G18" s="93"/>
      <c r="H18" s="164" t="str">
        <f>IF(COUNTIF(J20:L21,"&lt;&gt;0")=0,"Протокол контроля","Ошибок в протоколе: "&amp;COUNTIF(J20:L21,"&lt;&gt;0"))</f>
        <v>Протокол контроля</v>
      </c>
      <c r="I18" s="164"/>
      <c r="J18" s="164"/>
      <c r="K18" s="164"/>
      <c r="L18" s="164"/>
      <c r="M18" s="33"/>
      <c r="N18" s="33"/>
      <c r="O18" s="33"/>
      <c r="P18" s="33"/>
      <c r="Q18" s="33"/>
      <c r="R18" s="33"/>
      <c r="S18" s="33"/>
      <c r="T18" s="33"/>
      <c r="U18" s="33"/>
      <c r="V18" s="33"/>
    </row>
    <row r="19" spans="1:22" ht="38.25">
      <c r="A19" s="124" t="s">
        <v>117</v>
      </c>
      <c r="B19" s="125">
        <v>10</v>
      </c>
      <c r="C19" s="122">
        <f aca="true" t="shared" si="0" ref="C19:C24">SUM(D19:F19)</f>
        <v>0</v>
      </c>
      <c r="D19" s="131"/>
      <c r="E19" s="131"/>
      <c r="F19" s="131"/>
      <c r="G19" s="93"/>
      <c r="H19" s="167" t="s">
        <v>126</v>
      </c>
      <c r="I19" s="168"/>
      <c r="J19" s="76" t="s">
        <v>26</v>
      </c>
      <c r="K19" s="76" t="s">
        <v>27</v>
      </c>
      <c r="L19" s="76" t="s">
        <v>28</v>
      </c>
      <c r="M19" s="33"/>
      <c r="N19" s="33"/>
      <c r="O19" s="33"/>
      <c r="P19" s="33"/>
      <c r="Q19" s="33"/>
      <c r="R19" s="33"/>
      <c r="S19" s="33"/>
      <c r="T19" s="33"/>
      <c r="U19" s="33"/>
      <c r="V19" s="33"/>
    </row>
    <row r="20" spans="1:22" ht="38.25">
      <c r="A20" s="75" t="s">
        <v>127</v>
      </c>
      <c r="B20" s="114">
        <v>11</v>
      </c>
      <c r="C20" s="122">
        <f t="shared" si="0"/>
        <v>0</v>
      </c>
      <c r="D20" s="132"/>
      <c r="E20" s="132"/>
      <c r="F20" s="132"/>
      <c r="G20" s="96"/>
      <c r="H20" s="165" t="s">
        <v>137</v>
      </c>
      <c r="I20" s="166"/>
      <c r="J20" s="110">
        <f>IF(D19&gt;=D20+D21,0,D19-(D20+D21))</f>
        <v>0</v>
      </c>
      <c r="K20" s="110">
        <f>IF(E19&gt;=E20+E21,0,E19-(E20+E21))</f>
        <v>0</v>
      </c>
      <c r="L20" s="110">
        <f>IF(F19&gt;=F20+F21,0,F19-(F20+F21))</f>
        <v>0</v>
      </c>
      <c r="M20" s="33"/>
      <c r="N20" s="33"/>
      <c r="O20" s="33"/>
      <c r="P20" s="33"/>
      <c r="Q20" s="33"/>
      <c r="R20" s="33"/>
      <c r="S20" s="33"/>
      <c r="T20" s="33"/>
      <c r="U20" s="33"/>
      <c r="V20" s="33"/>
    </row>
    <row r="21" spans="1:22" ht="12.75">
      <c r="A21" s="117" t="s">
        <v>119</v>
      </c>
      <c r="B21" s="114">
        <v>12</v>
      </c>
      <c r="C21" s="122">
        <f t="shared" si="0"/>
        <v>0</v>
      </c>
      <c r="D21" s="132"/>
      <c r="E21" s="132"/>
      <c r="F21" s="132"/>
      <c r="G21" s="93"/>
      <c r="H21" s="171" t="s">
        <v>138</v>
      </c>
      <c r="I21" s="171"/>
      <c r="J21" s="110">
        <f>IF(D22&gt;=D23+D24,0,D22-(D23+D24))</f>
        <v>0</v>
      </c>
      <c r="K21" s="110">
        <f>IF(E22&gt;=E23+E24,0,E22-(E23+E24))</f>
        <v>0</v>
      </c>
      <c r="L21" s="110">
        <f>IF(F22&gt;=F23+F24,0,F22-(F23+F24))</f>
        <v>0</v>
      </c>
      <c r="M21" s="33"/>
      <c r="N21" s="33"/>
      <c r="O21" s="33"/>
      <c r="P21" s="33"/>
      <c r="Q21" s="33"/>
      <c r="R21" s="33"/>
      <c r="S21" s="33"/>
      <c r="T21" s="33"/>
      <c r="U21" s="33"/>
      <c r="V21" s="33"/>
    </row>
    <row r="22" spans="1:22" ht="89.25">
      <c r="A22" s="124" t="s">
        <v>120</v>
      </c>
      <c r="B22" s="125">
        <v>20</v>
      </c>
      <c r="C22" s="122">
        <f t="shared" si="0"/>
        <v>0</v>
      </c>
      <c r="D22" s="131"/>
      <c r="E22" s="131"/>
      <c r="F22" s="131"/>
      <c r="G22" s="93"/>
      <c r="H22" s="79"/>
      <c r="I22" s="79"/>
      <c r="J22" s="79"/>
      <c r="K22" s="79"/>
      <c r="L22" s="79"/>
      <c r="M22" s="33"/>
      <c r="N22" s="33"/>
      <c r="O22" s="33"/>
      <c r="P22" s="33"/>
      <c r="Q22" s="33"/>
      <c r="R22" s="33"/>
      <c r="S22" s="33"/>
      <c r="T22" s="33"/>
      <c r="U22" s="33"/>
      <c r="V22" s="33"/>
    </row>
    <row r="23" spans="1:22" ht="38.25">
      <c r="A23" s="75" t="s">
        <v>127</v>
      </c>
      <c r="B23" s="114">
        <v>21</v>
      </c>
      <c r="C23" s="122">
        <f t="shared" si="0"/>
        <v>0</v>
      </c>
      <c r="D23" s="132"/>
      <c r="E23" s="132"/>
      <c r="F23" s="132"/>
      <c r="G23" s="93"/>
      <c r="H23" s="126"/>
      <c r="I23" s="126"/>
      <c r="J23" s="126"/>
      <c r="K23" s="126"/>
      <c r="L23" s="126"/>
      <c r="M23" s="33"/>
      <c r="N23" s="33"/>
      <c r="O23" s="33"/>
      <c r="P23" s="33"/>
      <c r="Q23" s="33"/>
      <c r="R23" s="33"/>
      <c r="S23" s="33"/>
      <c r="T23" s="33"/>
      <c r="U23" s="33"/>
      <c r="V23" s="33"/>
    </row>
    <row r="24" spans="1:22" ht="15">
      <c r="A24" s="75" t="s">
        <v>119</v>
      </c>
      <c r="B24" s="114">
        <v>22</v>
      </c>
      <c r="C24" s="122">
        <f t="shared" si="0"/>
        <v>0</v>
      </c>
      <c r="D24" s="132"/>
      <c r="E24" s="132"/>
      <c r="F24" s="132"/>
      <c r="G24" s="93"/>
      <c r="H24" s="126"/>
      <c r="I24" s="126"/>
      <c r="J24" s="126"/>
      <c r="K24" s="126"/>
      <c r="L24" s="126"/>
      <c r="M24" s="33"/>
      <c r="N24" s="33"/>
      <c r="O24" s="33"/>
      <c r="P24" s="33"/>
      <c r="Q24" s="33"/>
      <c r="R24" s="33"/>
      <c r="S24" s="33"/>
      <c r="T24" s="33"/>
      <c r="U24" s="33"/>
      <c r="V24" s="33"/>
    </row>
    <row r="25" spans="1:22" ht="12.75">
      <c r="A25" s="124" t="s">
        <v>121</v>
      </c>
      <c r="B25" s="125">
        <v>30</v>
      </c>
      <c r="C25" s="122">
        <f>C22+C19</f>
        <v>0</v>
      </c>
      <c r="D25" s="122">
        <f>D22+D19</f>
        <v>0</v>
      </c>
      <c r="E25" s="122">
        <f>E22+E19</f>
        <v>0</v>
      </c>
      <c r="F25" s="122">
        <f>F22+F19</f>
        <v>0</v>
      </c>
      <c r="G25" s="9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</row>
    <row r="26" spans="1:22" ht="12.75">
      <c r="A26" s="58"/>
      <c r="B26" s="100"/>
      <c r="C26" s="59"/>
      <c r="D26" s="59"/>
      <c r="E26" s="105"/>
      <c r="F26" s="93"/>
      <c r="G26" s="93"/>
      <c r="H26" s="9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</row>
    <row r="27" spans="1:22" ht="12.75">
      <c r="A27" s="101" t="s">
        <v>47</v>
      </c>
      <c r="B27" s="173"/>
      <c r="C27" s="173"/>
      <c r="D27" s="173"/>
      <c r="E27" s="118"/>
      <c r="F27" s="118"/>
      <c r="G27" s="33"/>
      <c r="H27" s="9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</row>
    <row r="28" spans="1:22" ht="12.75">
      <c r="A28" s="102"/>
      <c r="B28" s="172" t="s">
        <v>133</v>
      </c>
      <c r="C28" s="172"/>
      <c r="D28" s="172"/>
      <c r="E28" s="118"/>
      <c r="F28" s="115" t="s">
        <v>48</v>
      </c>
      <c r="G28" s="33"/>
      <c r="H28" s="9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</row>
    <row r="29" spans="1:22" ht="25.5">
      <c r="A29" s="103" t="s">
        <v>49</v>
      </c>
      <c r="B29" s="176"/>
      <c r="C29" s="176"/>
      <c r="D29" s="176"/>
      <c r="E29" s="176"/>
      <c r="F29" s="118"/>
      <c r="G29" s="33"/>
      <c r="H29" s="106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spans="1:22" ht="15" customHeight="1">
      <c r="A30" s="32"/>
      <c r="B30" s="170" t="s">
        <v>50</v>
      </c>
      <c r="C30" s="170"/>
      <c r="D30" s="177" t="s">
        <v>133</v>
      </c>
      <c r="E30" s="177"/>
      <c r="F30" s="115" t="s">
        <v>48</v>
      </c>
      <c r="G30" s="33"/>
      <c r="H30" s="107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</row>
    <row r="31" spans="1:22" ht="12.75">
      <c r="A31" s="103"/>
      <c r="B31" s="169"/>
      <c r="C31" s="169"/>
      <c r="D31" s="119"/>
      <c r="E31" s="169"/>
      <c r="F31" s="169"/>
      <c r="G31" s="33"/>
      <c r="H31" s="62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</row>
    <row r="32" spans="1:22" ht="24" customHeight="1">
      <c r="A32" s="104"/>
      <c r="B32" s="174" t="s">
        <v>51</v>
      </c>
      <c r="C32" s="174"/>
      <c r="D32" s="116"/>
      <c r="E32" s="174" t="s">
        <v>131</v>
      </c>
      <c r="F32" s="174"/>
      <c r="G32" s="33"/>
      <c r="H32" s="62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</row>
    <row r="33" spans="1:22" ht="409.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</row>
    <row r="34" spans="1:22" ht="409.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</row>
    <row r="35" spans="1:22" ht="409.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</row>
    <row r="36" spans="1:22" ht="409.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</row>
    <row r="37" spans="1:22" ht="409.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</row>
    <row r="38" spans="1:22" ht="409.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</row>
    <row r="39" spans="1:22" ht="409.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</row>
    <row r="40" spans="1:22" ht="409.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</row>
    <row r="41" spans="1:22" ht="409.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</row>
    <row r="42" spans="1:22" ht="409.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</row>
    <row r="43" spans="1:22" ht="409.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</row>
    <row r="44" spans="1:22" ht="409.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</row>
    <row r="45" spans="1:22" ht="409.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</row>
    <row r="46" spans="1:22" ht="409.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</row>
    <row r="47" spans="1:22" ht="409.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</row>
    <row r="48" spans="1:22" ht="409.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</row>
  </sheetData>
  <sheetProtection/>
  <mergeCells count="25">
    <mergeCell ref="H4:I4"/>
    <mergeCell ref="A15:A17"/>
    <mergeCell ref="B15:B17"/>
    <mergeCell ref="D16:F16"/>
    <mergeCell ref="H16:I16"/>
    <mergeCell ref="H17:I17"/>
    <mergeCell ref="H15:J15"/>
    <mergeCell ref="A13:F13"/>
    <mergeCell ref="C16:C17"/>
    <mergeCell ref="A2:E2"/>
    <mergeCell ref="B28:D28"/>
    <mergeCell ref="B31:C31"/>
    <mergeCell ref="B27:D27"/>
    <mergeCell ref="B32:C32"/>
    <mergeCell ref="C15:F15"/>
    <mergeCell ref="D29:E29"/>
    <mergeCell ref="D30:E30"/>
    <mergeCell ref="E32:F32"/>
    <mergeCell ref="B29:C29"/>
    <mergeCell ref="H18:L18"/>
    <mergeCell ref="H20:I20"/>
    <mergeCell ref="H19:I19"/>
    <mergeCell ref="E31:F31"/>
    <mergeCell ref="B30:C30"/>
    <mergeCell ref="H21:I21"/>
  </mergeCells>
  <printOptions horizontalCentered="1"/>
  <pageMargins left="0.1968503937007874" right="0.1968503937007874" top="0.31496062992125984" bottom="0.35433070866141736" header="0.1968503937007874" footer="0.15748031496062992"/>
  <pageSetup firstPageNumber="3" useFirstPageNumber="1" horizontalDpi="600" verticalDpi="600" orientation="landscape" paperSize="9" scale="90" r:id="rId2"/>
  <headerFooter alignWithMargins="0">
    <oddFooter>&amp;C&amp;"Arial,обычный"&amp;10&amp;P</oddFooter>
  </headerFooter>
  <colBreaks count="1" manualBreakCount="1">
    <brk id="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1.7109375" style="5" customWidth="1"/>
    <col min="2" max="16384" width="9.140625" style="5" customWidth="1"/>
  </cols>
  <sheetData/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R3"/>
  <sheetViews>
    <sheetView zoomScalePageLayoutView="0" workbookViewId="0" topLeftCell="A1">
      <selection activeCell="H4" sqref="H4"/>
    </sheetView>
  </sheetViews>
  <sheetFormatPr defaultColWidth="9.140625" defaultRowHeight="15"/>
  <cols>
    <col min="1" max="1" width="20.28125" style="7" customWidth="1"/>
    <col min="2" max="2" width="13.28125" style="7" customWidth="1"/>
    <col min="3" max="18" width="8.57421875" style="7" customWidth="1"/>
    <col min="19" max="16384" width="9.140625" style="7" customWidth="1"/>
  </cols>
  <sheetData>
    <row r="1" spans="1:18" ht="27" customHeight="1">
      <c r="A1" s="180" t="s">
        <v>56</v>
      </c>
      <c r="B1" s="6" t="s">
        <v>57</v>
      </c>
      <c r="C1" s="180" t="s">
        <v>58</v>
      </c>
      <c r="D1" s="180"/>
      <c r="E1" s="180" t="s">
        <v>59</v>
      </c>
      <c r="F1" s="180"/>
      <c r="G1" s="180" t="s">
        <v>60</v>
      </c>
      <c r="H1" s="180"/>
      <c r="I1" s="180" t="s">
        <v>61</v>
      </c>
      <c r="J1" s="180"/>
      <c r="K1" s="180" t="s">
        <v>62</v>
      </c>
      <c r="L1" s="180"/>
      <c r="M1" s="180" t="s">
        <v>63</v>
      </c>
      <c r="N1" s="180"/>
      <c r="O1" s="180" t="s">
        <v>64</v>
      </c>
      <c r="P1" s="180"/>
      <c r="Q1" s="180" t="s">
        <v>65</v>
      </c>
      <c r="R1" s="180"/>
    </row>
    <row r="2" spans="1:18" ht="12.75">
      <c r="A2" s="180"/>
      <c r="B2" s="6" t="s">
        <v>66</v>
      </c>
      <c r="C2" s="6" t="s">
        <v>67</v>
      </c>
      <c r="D2" s="6" t="s">
        <v>68</v>
      </c>
      <c r="E2" s="6" t="s">
        <v>67</v>
      </c>
      <c r="F2" s="6" t="s">
        <v>68</v>
      </c>
      <c r="G2" s="6" t="s">
        <v>67</v>
      </c>
      <c r="H2" s="6" t="s">
        <v>68</v>
      </c>
      <c r="I2" s="6" t="s">
        <v>67</v>
      </c>
      <c r="J2" s="6" t="s">
        <v>68</v>
      </c>
      <c r="K2" s="6" t="s">
        <v>67</v>
      </c>
      <c r="L2" s="6" t="s">
        <v>68</v>
      </c>
      <c r="M2" s="6" t="s">
        <v>67</v>
      </c>
      <c r="N2" s="6" t="s">
        <v>68</v>
      </c>
      <c r="O2" s="6" t="s">
        <v>67</v>
      </c>
      <c r="P2" s="6" t="s">
        <v>68</v>
      </c>
      <c r="Q2" s="6" t="s">
        <v>67</v>
      </c>
      <c r="R2" s="6" t="s">
        <v>68</v>
      </c>
    </row>
    <row r="3" spans="1:14" ht="12.75">
      <c r="A3" s="8" t="s">
        <v>85</v>
      </c>
      <c r="B3" s="9">
        <v>1</v>
      </c>
      <c r="E3" s="7">
        <v>11</v>
      </c>
      <c r="F3" s="7">
        <v>3</v>
      </c>
      <c r="I3" s="7">
        <v>1</v>
      </c>
      <c r="J3" s="7">
        <v>3</v>
      </c>
      <c r="K3" s="7">
        <v>13</v>
      </c>
      <c r="L3" s="7">
        <v>3</v>
      </c>
      <c r="M3" s="7">
        <v>1</v>
      </c>
      <c r="N3" s="7">
        <v>4</v>
      </c>
    </row>
  </sheetData>
  <sheetProtection sheet="1" objects="1" scenarios="1"/>
  <mergeCells count="9">
    <mergeCell ref="M1:N1"/>
    <mergeCell ref="O1:P1"/>
    <mergeCell ref="Q1:R1"/>
    <mergeCell ref="A1:A2"/>
    <mergeCell ref="C1:D1"/>
    <mergeCell ref="E1:F1"/>
    <mergeCell ref="G1:H1"/>
    <mergeCell ref="I1:J1"/>
    <mergeCell ref="K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5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U3" sqref="U3"/>
    </sheetView>
  </sheetViews>
  <sheetFormatPr defaultColWidth="9.140625" defaultRowHeight="15"/>
  <cols>
    <col min="1" max="1" width="9.421875" style="20" customWidth="1"/>
    <col min="2" max="2" width="26.00390625" style="20" customWidth="1"/>
    <col min="3" max="3" width="14.140625" style="20" bestFit="1" customWidth="1"/>
    <col min="4" max="4" width="9.7109375" style="17" customWidth="1"/>
    <col min="5" max="5" width="3.421875" style="18" customWidth="1"/>
    <col min="6" max="10" width="3.00390625" style="18" customWidth="1"/>
    <col min="11" max="11" width="4.00390625" style="18" customWidth="1"/>
    <col min="12" max="12" width="3.140625" style="18" customWidth="1"/>
    <col min="13" max="13" width="3.00390625" style="18" customWidth="1"/>
    <col min="14" max="14" width="2.7109375" style="18" customWidth="1"/>
    <col min="15" max="16" width="4.00390625" style="18" bestFit="1" customWidth="1"/>
    <col min="17" max="18" width="3.00390625" style="18" customWidth="1"/>
    <col min="19" max="19" width="2.7109375" style="18" customWidth="1"/>
    <col min="20" max="20" width="4.00390625" style="18" customWidth="1"/>
    <col min="21" max="21" width="4.00390625" style="18" bestFit="1" customWidth="1"/>
    <col min="22" max="22" width="3.00390625" style="18" customWidth="1"/>
    <col min="23" max="23" width="4.00390625" style="18" customWidth="1"/>
    <col min="24" max="24" width="4.00390625" style="18" bestFit="1" customWidth="1"/>
    <col min="25" max="25" width="4.00390625" style="18" customWidth="1"/>
    <col min="26" max="26" width="4.00390625" style="18" bestFit="1" customWidth="1"/>
    <col min="27" max="27" width="3.00390625" style="18" customWidth="1"/>
    <col min="28" max="28" width="4.00390625" style="18" customWidth="1"/>
    <col min="29" max="29" width="4.00390625" style="18" bestFit="1" customWidth="1"/>
    <col min="30" max="30" width="4.00390625" style="18" customWidth="1"/>
    <col min="31" max="31" width="4.00390625" style="18" bestFit="1" customWidth="1"/>
    <col min="32" max="32" width="2.57421875" style="18" customWidth="1"/>
    <col min="33" max="33" width="4.00390625" style="18" customWidth="1"/>
    <col min="34" max="34" width="4.00390625" style="18" bestFit="1" customWidth="1"/>
    <col min="35" max="35" width="4.00390625" style="18" customWidth="1"/>
    <col min="36" max="36" width="4.00390625" style="18" bestFit="1" customWidth="1"/>
    <col min="37" max="37" width="2.57421875" style="18" customWidth="1"/>
    <col min="38" max="38" width="4.00390625" style="18" customWidth="1"/>
    <col min="39" max="39" width="4.00390625" style="18" bestFit="1" customWidth="1"/>
    <col min="40" max="40" width="4.00390625" style="18" customWidth="1"/>
    <col min="41" max="41" width="4.00390625" style="18" bestFit="1" customWidth="1"/>
    <col min="42" max="42" width="2.7109375" style="18" customWidth="1"/>
    <col min="43" max="43" width="3.8515625" style="18" customWidth="1"/>
    <col min="44" max="44" width="4.00390625" style="18" bestFit="1" customWidth="1"/>
    <col min="45" max="45" width="4.00390625" style="18" customWidth="1"/>
    <col min="46" max="46" width="4.00390625" style="18" bestFit="1" customWidth="1"/>
    <col min="47" max="47" width="3.140625" style="18" customWidth="1"/>
    <col min="48" max="48" width="4.00390625" style="18" customWidth="1"/>
    <col min="49" max="49" width="4.00390625" style="18" bestFit="1" customWidth="1"/>
    <col min="50" max="50" width="4.00390625" style="18" customWidth="1"/>
    <col min="51" max="51" width="4.00390625" style="18" bestFit="1" customWidth="1"/>
    <col min="52" max="52" width="2.8515625" style="18" customWidth="1"/>
    <col min="53" max="53" width="4.00390625" style="18" customWidth="1"/>
    <col min="54" max="54" width="2.00390625" style="18" customWidth="1"/>
    <col min="55" max="55" width="4.00390625" style="18" customWidth="1"/>
    <col min="56" max="56" width="2.28125" style="18" bestFit="1" customWidth="1"/>
    <col min="57" max="57" width="2.00390625" style="18" customWidth="1"/>
    <col min="58" max="58" width="4.00390625" style="18" customWidth="1"/>
    <col min="59" max="59" width="2.00390625" style="18" customWidth="1"/>
    <col min="60" max="60" width="4.00390625" style="18" customWidth="1"/>
    <col min="61" max="61" width="2.28125" style="18" bestFit="1" customWidth="1"/>
    <col min="62" max="62" width="2.00390625" style="18" customWidth="1"/>
    <col min="63" max="63" width="4.00390625" style="18" customWidth="1"/>
    <col min="64" max="64" width="2.00390625" style="18" customWidth="1"/>
    <col min="65" max="65" width="4.00390625" style="18" customWidth="1"/>
    <col min="66" max="66" width="2.28125" style="18" bestFit="1" customWidth="1"/>
    <col min="67" max="67" width="2.00390625" style="18" customWidth="1"/>
    <col min="68" max="68" width="4.00390625" style="18" customWidth="1"/>
    <col min="69" max="69" width="2.00390625" style="18" customWidth="1"/>
    <col min="70" max="70" width="4.00390625" style="18" customWidth="1"/>
    <col min="71" max="72" width="2.00390625" style="18" customWidth="1"/>
    <col min="73" max="73" width="4.00390625" style="18" customWidth="1"/>
    <col min="74" max="74" width="2.00390625" style="18" customWidth="1"/>
    <col min="75" max="75" width="4.00390625" style="18" customWidth="1"/>
    <col min="76" max="77" width="2.00390625" style="18" customWidth="1"/>
    <col min="78" max="78" width="4.00390625" style="18" customWidth="1"/>
    <col min="79" max="79" width="2.00390625" style="18" customWidth="1"/>
    <col min="80" max="80" width="4.00390625" style="18" customWidth="1"/>
    <col min="81" max="81" width="2.00390625" style="18" customWidth="1"/>
    <col min="82" max="16384" width="9.140625" style="18" customWidth="1"/>
  </cols>
  <sheetData>
    <row r="1" spans="1:81" s="13" customFormat="1" ht="51.75" customHeight="1">
      <c r="A1" s="10" t="s">
        <v>69</v>
      </c>
      <c r="B1" s="10" t="s">
        <v>70</v>
      </c>
      <c r="C1" s="10" t="s">
        <v>71</v>
      </c>
      <c r="D1" s="11" t="s">
        <v>72</v>
      </c>
      <c r="E1" s="181" t="s">
        <v>73</v>
      </c>
      <c r="F1" s="181"/>
      <c r="G1" s="181" t="s">
        <v>74</v>
      </c>
      <c r="H1" s="181"/>
      <c r="I1" s="181" t="s">
        <v>75</v>
      </c>
      <c r="J1" s="181"/>
      <c r="K1" s="12" t="s">
        <v>76</v>
      </c>
      <c r="L1" s="12" t="s">
        <v>77</v>
      </c>
      <c r="M1" s="13" t="s">
        <v>78</v>
      </c>
      <c r="N1" s="13" t="s">
        <v>79</v>
      </c>
      <c r="O1" s="13" t="s">
        <v>80</v>
      </c>
      <c r="P1" s="13" t="s">
        <v>79</v>
      </c>
      <c r="Q1" s="12" t="s">
        <v>77</v>
      </c>
      <c r="R1" s="13" t="s">
        <v>78</v>
      </c>
      <c r="S1" s="13" t="s">
        <v>79</v>
      </c>
      <c r="T1" s="13" t="s">
        <v>80</v>
      </c>
      <c r="U1" s="13" t="s">
        <v>79</v>
      </c>
      <c r="V1" s="12" t="s">
        <v>77</v>
      </c>
      <c r="W1" s="13" t="s">
        <v>78</v>
      </c>
      <c r="X1" s="13" t="s">
        <v>79</v>
      </c>
      <c r="Y1" s="13" t="s">
        <v>80</v>
      </c>
      <c r="Z1" s="13" t="s">
        <v>79</v>
      </c>
      <c r="AA1" s="12" t="s">
        <v>77</v>
      </c>
      <c r="AB1" s="13" t="s">
        <v>78</v>
      </c>
      <c r="AC1" s="13" t="s">
        <v>79</v>
      </c>
      <c r="AD1" s="13" t="s">
        <v>80</v>
      </c>
      <c r="AE1" s="13" t="s">
        <v>79</v>
      </c>
      <c r="AF1" s="12" t="s">
        <v>77</v>
      </c>
      <c r="AG1" s="13" t="s">
        <v>78</v>
      </c>
      <c r="AH1" s="13" t="s">
        <v>79</v>
      </c>
      <c r="AI1" s="13" t="s">
        <v>80</v>
      </c>
      <c r="AJ1" s="13" t="s">
        <v>79</v>
      </c>
      <c r="AK1" s="12" t="s">
        <v>77</v>
      </c>
      <c r="AL1" s="13" t="s">
        <v>78</v>
      </c>
      <c r="AM1" s="13" t="s">
        <v>79</v>
      </c>
      <c r="AN1" s="13" t="s">
        <v>80</v>
      </c>
      <c r="AO1" s="13" t="s">
        <v>79</v>
      </c>
      <c r="AP1" s="12" t="s">
        <v>77</v>
      </c>
      <c r="AQ1" s="13" t="s">
        <v>78</v>
      </c>
      <c r="AR1" s="13" t="s">
        <v>79</v>
      </c>
      <c r="AS1" s="13" t="s">
        <v>80</v>
      </c>
      <c r="AT1" s="13" t="s">
        <v>79</v>
      </c>
      <c r="AU1" s="12" t="s">
        <v>77</v>
      </c>
      <c r="AV1" s="13" t="s">
        <v>78</v>
      </c>
      <c r="AW1" s="13" t="s">
        <v>79</v>
      </c>
      <c r="AX1" s="13" t="s">
        <v>80</v>
      </c>
      <c r="AY1" s="13" t="s">
        <v>79</v>
      </c>
      <c r="AZ1" s="12" t="s">
        <v>77</v>
      </c>
      <c r="BA1" s="13" t="s">
        <v>78</v>
      </c>
      <c r="BB1" s="13" t="s">
        <v>79</v>
      </c>
      <c r="BC1" s="13" t="s">
        <v>80</v>
      </c>
      <c r="BD1" s="13" t="s">
        <v>79</v>
      </c>
      <c r="BE1" s="12" t="s">
        <v>77</v>
      </c>
      <c r="BF1" s="13" t="s">
        <v>78</v>
      </c>
      <c r="BG1" s="13" t="s">
        <v>79</v>
      </c>
      <c r="BH1" s="13" t="s">
        <v>80</v>
      </c>
      <c r="BI1" s="13" t="s">
        <v>79</v>
      </c>
      <c r="BJ1" s="12" t="s">
        <v>77</v>
      </c>
      <c r="BK1" s="13" t="s">
        <v>78</v>
      </c>
      <c r="BL1" s="13" t="s">
        <v>79</v>
      </c>
      <c r="BM1" s="13" t="s">
        <v>80</v>
      </c>
      <c r="BN1" s="13" t="s">
        <v>79</v>
      </c>
      <c r="BO1" s="12" t="s">
        <v>77</v>
      </c>
      <c r="BP1" s="13" t="s">
        <v>78</v>
      </c>
      <c r="BQ1" s="13" t="s">
        <v>79</v>
      </c>
      <c r="BR1" s="13" t="s">
        <v>80</v>
      </c>
      <c r="BS1" s="13" t="s">
        <v>79</v>
      </c>
      <c r="BT1" s="12" t="s">
        <v>77</v>
      </c>
      <c r="BU1" s="13" t="s">
        <v>78</v>
      </c>
      <c r="BV1" s="13" t="s">
        <v>79</v>
      </c>
      <c r="BW1" s="13" t="s">
        <v>80</v>
      </c>
      <c r="BX1" s="13" t="s">
        <v>79</v>
      </c>
      <c r="BY1" s="12" t="s">
        <v>77</v>
      </c>
      <c r="BZ1" s="13" t="s">
        <v>78</v>
      </c>
      <c r="CA1" s="13" t="s">
        <v>79</v>
      </c>
      <c r="CB1" s="13" t="s">
        <v>80</v>
      </c>
      <c r="CC1" s="13" t="s">
        <v>79</v>
      </c>
    </row>
    <row r="2" spans="1:16" ht="12">
      <c r="A2" s="14" t="s">
        <v>83</v>
      </c>
      <c r="B2" s="15" t="s">
        <v>86</v>
      </c>
      <c r="C2" s="16" t="s">
        <v>85</v>
      </c>
      <c r="D2" s="17">
        <v>7</v>
      </c>
      <c r="E2" s="18">
        <v>3</v>
      </c>
      <c r="F2" s="18">
        <v>1</v>
      </c>
      <c r="G2" s="18">
        <v>1</v>
      </c>
      <c r="H2" s="18">
        <v>1</v>
      </c>
      <c r="K2" s="18">
        <v>1</v>
      </c>
      <c r="L2" s="18">
        <v>1</v>
      </c>
      <c r="M2" s="18">
        <v>3</v>
      </c>
      <c r="N2" s="18">
        <v>21</v>
      </c>
      <c r="O2" s="18">
        <v>12</v>
      </c>
      <c r="P2" s="18">
        <v>32</v>
      </c>
    </row>
    <row r="3" spans="1:21" ht="12">
      <c r="A3" s="14" t="s">
        <v>84</v>
      </c>
      <c r="B3" s="15" t="s">
        <v>86</v>
      </c>
      <c r="C3" s="16" t="s">
        <v>132</v>
      </c>
      <c r="D3" s="17">
        <v>7</v>
      </c>
      <c r="E3" s="18">
        <v>3</v>
      </c>
      <c r="F3" s="18">
        <v>1</v>
      </c>
      <c r="G3" s="18">
        <v>1</v>
      </c>
      <c r="H3" s="18">
        <v>1</v>
      </c>
      <c r="J3" s="19"/>
      <c r="K3" s="18">
        <v>2</v>
      </c>
      <c r="L3" s="18">
        <v>1</v>
      </c>
      <c r="M3" s="18">
        <v>3</v>
      </c>
      <c r="N3" s="18">
        <v>6</v>
      </c>
      <c r="O3" s="18">
        <v>5</v>
      </c>
      <c r="P3" s="18">
        <v>11</v>
      </c>
      <c r="Q3" s="18">
        <v>1</v>
      </c>
      <c r="R3" s="18">
        <v>3</v>
      </c>
      <c r="S3" s="18">
        <v>19</v>
      </c>
      <c r="T3" s="18">
        <v>6</v>
      </c>
      <c r="U3" s="18">
        <v>25</v>
      </c>
    </row>
    <row r="4" spans="1:3" ht="12">
      <c r="A4" s="14"/>
      <c r="B4" s="15"/>
      <c r="C4" s="16"/>
    </row>
    <row r="5" spans="1:3" ht="12">
      <c r="A5" s="14"/>
      <c r="B5" s="15"/>
      <c r="C5" s="16"/>
    </row>
  </sheetData>
  <sheetProtection sheet="1" objects="1" scenarios="1"/>
  <mergeCells count="3">
    <mergeCell ref="E1:F1"/>
    <mergeCell ref="G1:H1"/>
    <mergeCell ref="I1:J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7.140625" style="24" bestFit="1" customWidth="1"/>
    <col min="2" max="3" width="26.140625" style="24" bestFit="1" customWidth="1"/>
    <col min="4" max="4" width="27.140625" style="22" bestFit="1" customWidth="1"/>
    <col min="5" max="6" width="26.140625" style="22" bestFit="1" customWidth="1"/>
    <col min="7" max="16384" width="9.140625" style="22" customWidth="1"/>
  </cols>
  <sheetData>
    <row r="1" spans="1:3" ht="12.75">
      <c r="A1" s="21">
        <f>COUNTIF(A3:A1000,"*Ошибка*")</f>
        <v>0</v>
      </c>
      <c r="B1" s="21">
        <f>COUNTIF(B3:B1000,"*Ошибка*")</f>
        <v>0</v>
      </c>
      <c r="C1" s="21">
        <f>COUNTIF(C3:C1000,"*Ошибка*")</f>
        <v>0</v>
      </c>
    </row>
    <row r="2" spans="1:6" ht="12.75">
      <c r="A2" s="23"/>
      <c r="B2" s="23"/>
      <c r="C2" s="23"/>
      <c r="D2" s="23"/>
      <c r="E2" s="23"/>
      <c r="F2" s="23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7.140625" style="22" bestFit="1" customWidth="1"/>
    <col min="2" max="2" width="26.140625" style="22" bestFit="1" customWidth="1"/>
    <col min="3" max="16384" width="9.140625" style="22" customWidth="1"/>
  </cols>
  <sheetData>
    <row r="2" spans="1:2" ht="12.75">
      <c r="A2" s="23"/>
      <c r="B2" s="23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421875" style="25" bestFit="1" customWidth="1"/>
    <col min="2" max="2" width="9.140625" style="26" customWidth="1"/>
    <col min="3" max="3" width="9.140625" style="27" customWidth="1"/>
    <col min="4" max="8" width="18.28125" style="27" customWidth="1"/>
    <col min="9" max="12" width="20.421875" style="27" customWidth="1"/>
    <col min="13" max="16384" width="9.140625" style="27" customWidth="1"/>
  </cols>
  <sheetData>
    <row r="1" spans="1:2" ht="25.5">
      <c r="A1" s="25" t="s">
        <v>81</v>
      </c>
      <c r="B1" s="26">
        <v>10</v>
      </c>
    </row>
    <row r="2" spans="1:2" ht="25.5">
      <c r="A2" s="25" t="s">
        <v>82</v>
      </c>
      <c r="B2" s="26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Степанова Наталья Александровна</cp:lastModifiedBy>
  <cp:lastPrinted>2022-05-17T12:01:47Z</cp:lastPrinted>
  <dcterms:created xsi:type="dcterms:W3CDTF">2016-05-12T07:37:20Z</dcterms:created>
  <dcterms:modified xsi:type="dcterms:W3CDTF">2023-05-18T07:16:21Z</dcterms:modified>
  <cp:category/>
  <cp:version/>
  <cp:contentType/>
  <cp:contentStatus/>
</cp:coreProperties>
</file>